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<sst xmlns="http://schemas.openxmlformats.org/spreadsheetml/2006/main" count="545" uniqueCount="268">
  <si>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</si>
  <si>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</si>
  <si>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</si>
  <si>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</si>
  <si>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</si>
  <si>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</si>
  <si>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</si>
  <si>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</si>
  <si>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</si>
  <si>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</si>
  <si>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</si>
  <si>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</si>
  <si>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</si>
  <si>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</si>
  <si>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</si>
  <si>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</si>
  <si>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</si>
  <si>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Spracoval: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</si>
  <si>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</si>
  <si>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</si>
  <si>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</si>
  <si>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</si>
  <si>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</si>
  <si>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</si>
  <si>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</si>
  <si>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</si>
  <si>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</si>
  <si>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</si>
  <si>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</si>
  <si>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</si>
  <si>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</si>
  <si>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</si>
  <si>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</si>
  <si>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</si>
  <si>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</si>
  <si>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</si>
  <si>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</si>
  <si>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</si>
  <si>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</si>
  <si>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</si>
  <si>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</si>
  <si>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</si>
  <si>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</si>
  <si>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</si>
  <si>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</si>
  <si>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</si>
  <si>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</si>
  <si>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</si>
  <si>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</si>
  <si>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</si>
  <si>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</si>
  <si>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</si>
  <si>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</si>
  <si>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</si>
  <si>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</si>
  <si>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</si>
  <si>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</si>
  <si>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</si>
  <si>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</si>
  <si>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</si>
  <si>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</si>
  <si>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</si>
  <si>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Beckov </t>
  </si>
  <si>
    <t xml:space="preserve">Spracoval:                                         </t>
  </si>
  <si>
    <t xml:space="preserve">Projektant: archpoint, s.r.o., </t>
  </si>
  <si>
    <t xml:space="preserve">JKSO : </t>
  </si>
  <si>
    <t>Dátum: 31.05.2018</t>
  </si>
  <si>
    <t>Stavba :Debarierizácia vstupu do lekárne</t>
  </si>
  <si>
    <t>PETRÁŠOVÁ MARTA TRENČÍN</t>
  </si>
  <si>
    <t>Ceny</t>
  </si>
  <si>
    <t>PRÁCE A DODÁVKY HSV</t>
  </si>
  <si>
    <t>1 - ZEMNE PRÁCE</t>
  </si>
  <si>
    <t>221</t>
  </si>
  <si>
    <t xml:space="preserve">11310-6611   </t>
  </si>
  <si>
    <t>Rozoberanie zámkovej dlažby všetkých druhov okrem "Deka,..." do 20 m2</t>
  </si>
  <si>
    <t>m2</t>
  </si>
  <si>
    <t xml:space="preserve">                    </t>
  </si>
  <si>
    <t>45.11.11</t>
  </si>
  <si>
    <t>(6,05+5,72)*1,54 =   18,126</t>
  </si>
  <si>
    <t>3,04*(2,064+2,465+1,25)/2 =   8,784</t>
  </si>
  <si>
    <t>-3,04*1,25 =   -3,800</t>
  </si>
  <si>
    <t xml:space="preserve">11310-7111   </t>
  </si>
  <si>
    <t>Odstránenie podkladov alebo krytov z kameniva ťaž. hr. do 100 mm, do 200 m2</t>
  </si>
  <si>
    <t xml:space="preserve">11310-7112   </t>
  </si>
  <si>
    <t>Odstránenie podkladov alebo krytov z kameniva ťaž. hr. 100-200 mm, do 200 m2</t>
  </si>
  <si>
    <t>272</t>
  </si>
  <si>
    <t xml:space="preserve">13221-1101   </t>
  </si>
  <si>
    <t>Hĺbenie rýh šírka do 60 cm v hornine 3 ručne</t>
  </si>
  <si>
    <t>m3</t>
  </si>
  <si>
    <t>45.11.21</t>
  </si>
  <si>
    <t>(8+8+11*3+5*2+8+9+15*2+6+9)*0,165*0,50*(0,98-0,40) =   5,790</t>
  </si>
  <si>
    <t>001</t>
  </si>
  <si>
    <t xml:space="preserve">16220-1201   </t>
  </si>
  <si>
    <t>Nosenie výkopu vodorov. do 10 m v horn. tr. 1-4</t>
  </si>
  <si>
    <t>45.11.24</t>
  </si>
  <si>
    <t xml:space="preserve">17410-1101   </t>
  </si>
  <si>
    <t>Zásyp zhutnený jám, rýh, šachiet alebo okolo objektu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</si>
  <si>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</si>
  <si>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</si>
  <si>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</si>
  <si>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</si>
  <si>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002</t>
  </si>
  <si>
    <t xml:space="preserve">27157-1112   </t>
  </si>
  <si>
    <t>Vankúš pod základy zo štrkopiesku netriedeného</t>
  </si>
  <si>
    <t>45.25.21</t>
  </si>
  <si>
    <t>(8+8+11*3+5*2+8+9+15*2+6+9)*0,165*0,50*0,20 =   1,997</t>
  </si>
  <si>
    <t xml:space="preserve">2 - ZÁKLADY  spolu: </t>
  </si>
  <si>
    <t>3 - ZVISLÉ A KOMPLETNÉ KONŠTRUKCIE</t>
  </si>
  <si>
    <t>011</t>
  </si>
  <si>
    <t xml:space="preserve">34290-1112   </t>
  </si>
  <si>
    <t>Osadenie drevených alebo oceľových stien s dverami</t>
  </si>
  <si>
    <t>45.25.50</t>
  </si>
  <si>
    <t>1,37*2,55 =   3,494</t>
  </si>
  <si>
    <t xml:space="preserve">34294-8111   </t>
  </si>
  <si>
    <t>Ukotvenie priečok k tehelným konštrukciám</t>
  </si>
  <si>
    <t>m</t>
  </si>
  <si>
    <t>2*2,55 =   5,100</t>
  </si>
  <si>
    <t xml:space="preserve">34294-8112   </t>
  </si>
  <si>
    <t>Ukotvenie priečok k betónovým konštrukciám</t>
  </si>
  <si>
    <t xml:space="preserve">34294-8115   </t>
  </si>
  <si>
    <t>Ukončenie priečok ku konštrukciam montážnou penou</t>
  </si>
  <si>
    <t>(2*2,55+1,37)*2 =   12,940</t>
  </si>
  <si>
    <t xml:space="preserve">3 - ZVISLÉ A KOMPLETNÉ KONŠTRUKCIE  spolu: </t>
  </si>
  <si>
    <t>4 - VODOROVNÉ KONŠTRUKCIE</t>
  </si>
  <si>
    <t xml:space="preserve">45157-7777   </t>
  </si>
  <si>
    <t>Podklad pod dlažbu z kameniva ťaženého hr. 30-100 mm</t>
  </si>
  <si>
    <t>45.23.11</t>
  </si>
  <si>
    <t xml:space="preserve">4 - VODOROVNÉ KONŠTRUKCIE  spolu: </t>
  </si>
  <si>
    <t>5 - KOMUNIKÁCIE</t>
  </si>
  <si>
    <t xml:space="preserve">56473-11113  </t>
  </si>
  <si>
    <t>Podklad z kameniva hrub. drveného 4-32 mm hr. 100 mm</t>
  </si>
  <si>
    <t xml:space="preserve">56476-1111   </t>
  </si>
  <si>
    <t>Podklad z kameniva hrub. drveného 32-63 mm hr. 200 mm</t>
  </si>
  <si>
    <t xml:space="preserve">59621-1130   </t>
  </si>
  <si>
    <t>Kladenie zámkovej dlažby pre chodcov hr. 60 mm sk. C do 50 m2</t>
  </si>
  <si>
    <t>45.23.12</t>
  </si>
  <si>
    <t>(1,372+5,052+5,401)/2*1,30 =   7,686</t>
  </si>
  <si>
    <t>(2,75+3,30)/2*1,60 =   4,840</t>
  </si>
  <si>
    <t>1,37*0,30 =   0,411</t>
  </si>
  <si>
    <t>2,055*0,20*2 =   0,822</t>
  </si>
  <si>
    <t>2,055*1,112/2 =   1,143</t>
  </si>
  <si>
    <t>MAT</t>
  </si>
  <si>
    <t xml:space="preserve">592 4E02181  </t>
  </si>
  <si>
    <t>Dlažba Semmelrock Cityflair 20x20x6cm sivá</t>
  </si>
  <si>
    <t>kus</t>
  </si>
  <si>
    <t xml:space="preserve">  .  .  </t>
  </si>
  <si>
    <t>14,902/(0,20*0,20)*1,01 =   376,276</t>
  </si>
  <si>
    <t xml:space="preserve">5 - KOMUNIKÁCIE  spolu: </t>
  </si>
  <si>
    <t>6 - ÚPRAVY POVRCHOV, PODLAHY, VÝPLNE</t>
  </si>
  <si>
    <t xml:space="preserve">61240-9991   </t>
  </si>
  <si>
    <t>Začistenie omietky okolo okien a podlah</t>
  </si>
  <si>
    <t>45.41.10</t>
  </si>
  <si>
    <t xml:space="preserve">6 - ÚPRAVY POVRCHOV, PODLAHY, VÝPLNE  spolu: </t>
  </si>
  <si>
    <t>9 - OSTATNÉ KONŠTRUKCIE A PRÁCE</t>
  </si>
  <si>
    <t xml:space="preserve">91656-1111   </t>
  </si>
  <si>
    <t>Osadenie záhon. obrubníka betón. do lôžka z betónu tr. C 12/15 s bočnou oporou</t>
  </si>
  <si>
    <t>1,45+1,113 =   2,563</t>
  </si>
  <si>
    <t xml:space="preserve">592 173100   </t>
  </si>
  <si>
    <t>Obrubník záhonový ABO 4-5 50x5x25</t>
  </si>
  <si>
    <t>26.61.11</t>
  </si>
  <si>
    <t>2,563/0,50*1,01 =   5,177</t>
  </si>
  <si>
    <t xml:space="preserve">91810-1111   </t>
  </si>
  <si>
    <t>Lôžko pod obrubníky, krajníky, obruby z betónu tr. C 12/15</t>
  </si>
  <si>
    <t>(8+8+11*3+5*2+8+9+15*2+6+9)*0,165*0,30*0,35 =   2,096</t>
  </si>
  <si>
    <t>2,563*0,25*0,30 =   0,192</t>
  </si>
  <si>
    <t xml:space="preserve">93593-1112   </t>
  </si>
  <si>
    <t>Odvodnenie plast. žľabmi pre zaťaženie A 15 s roštom môstik. vnút. š x hl 100 x 74 mm</t>
  </si>
  <si>
    <t xml:space="preserve">286 0017850  </t>
  </si>
  <si>
    <t>Odvodňovací žľab Pegasus Clip</t>
  </si>
  <si>
    <t>25.21.22</t>
  </si>
  <si>
    <t xml:space="preserve">93992-2821   </t>
  </si>
  <si>
    <t>Osadenie betónových palisád do 18/18/60 cm, váha 33 kg/kus</t>
  </si>
  <si>
    <t>8+8+11*3+5*2+8+9 =   76,000</t>
  </si>
  <si>
    <t>15+15 =   30,000</t>
  </si>
  <si>
    <t xml:space="preserve">592 282772   </t>
  </si>
  <si>
    <t>Minipalisáda12 ALTIKO Premac 12x16,5x40cm farba sivá</t>
  </si>
  <si>
    <t>(8+8+11*3+5*2+8+9)*1,01 =   76,760</t>
  </si>
  <si>
    <t xml:space="preserve">592 282780   </t>
  </si>
  <si>
    <t>Palisáda12 ALTIKO Premac 12x16,5x60cm farba sivá</t>
  </si>
  <si>
    <t>(15+15)*1,01 =   30,300</t>
  </si>
  <si>
    <t xml:space="preserve">93992-2831   </t>
  </si>
  <si>
    <t>Osadenie betónových palisád do 18/18/90 cm, váha 50 kg/kus</t>
  </si>
  <si>
    <t>6+9 =   15,000</t>
  </si>
  <si>
    <t xml:space="preserve">592 282782   </t>
  </si>
  <si>
    <t>Palisáda12 ALTIKO Premac 12x16,5x80cm farba sivá</t>
  </si>
  <si>
    <t>(6+9)*1,01 =   15,150</t>
  </si>
  <si>
    <t>013</t>
  </si>
  <si>
    <t xml:space="preserve">96304-2819   </t>
  </si>
  <si>
    <t>Búranie schodisk. stupňov betónových zhotovených na mieste</t>
  </si>
  <si>
    <t>3,04+1,25*2+2,44+0,95*2+1,89+0,68*2 =   13,130</t>
  </si>
  <si>
    <t xml:space="preserve">96504-3431   </t>
  </si>
  <si>
    <t>Búranie bet. podkladu s poterom hr. do 15 cm do 4 m2</t>
  </si>
  <si>
    <t>1,89*0,68*0,15 =   0,193</t>
  </si>
  <si>
    <t xml:space="preserve">96808-1121   </t>
  </si>
  <si>
    <t>Vyvesenie alebo zavesenie plast. dverí nad 2 m2</t>
  </si>
  <si>
    <t xml:space="preserve">96808-1132   </t>
  </si>
  <si>
    <t>Demontáž plast. vchodových dverí bm obvodu</t>
  </si>
  <si>
    <t>2*2,55+1,37 =   6,470</t>
  </si>
  <si>
    <t xml:space="preserve">97908-2212   </t>
  </si>
  <si>
    <t>Vodorovná doprava sute po suchu do 50 m</t>
  </si>
  <si>
    <t>t</t>
  </si>
  <si>
    <t xml:space="preserve">97908-2213   </t>
  </si>
  <si>
    <t>Vodorovná doprava sute po suchu do 1 km</t>
  </si>
  <si>
    <t xml:space="preserve">97908-2219   </t>
  </si>
  <si>
    <t>Príplatok za každý ďalší 1 km sute</t>
  </si>
  <si>
    <t>16,011*10 =   160,110</t>
  </si>
  <si>
    <t xml:space="preserve">97908-7212   </t>
  </si>
  <si>
    <t>Nakladanie sute na dopravný prostriedok</t>
  </si>
  <si>
    <t xml:space="preserve">97908-9012   </t>
  </si>
  <si>
    <t>Poplatok za skadovanie - betón, tehly, dlaždice - betón kategórie "O" - ostatné</t>
  </si>
  <si>
    <t>17.09.04</t>
  </si>
  <si>
    <t>014</t>
  </si>
  <si>
    <t xml:space="preserve">99899-1111   </t>
  </si>
  <si>
    <t>Presun hmôt pre opravy v objektoch výšky do 25 m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</si>
  <si>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</si>
  <si>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</si>
  <si>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</si>
  <si>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</si>
  <si>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</si>
  <si>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71149-12711  </t>
  </si>
  <si>
    <t>Zhotovenie izolácie nopovej zvislej</t>
  </si>
  <si>
    <t>I</t>
  </si>
  <si>
    <t>45.22.20</t>
  </si>
  <si>
    <t>2,50*0,80 =   2,000</t>
  </si>
  <si>
    <t xml:space="preserve">283 1J2001   </t>
  </si>
  <si>
    <t>Fólia nopová 8, v.role 1m - 103251</t>
  </si>
  <si>
    <t>25.21.41</t>
  </si>
  <si>
    <t>2,00*1,12 =   2,240</t>
  </si>
  <si>
    <t xml:space="preserve">99871-1201   </t>
  </si>
  <si>
    <t>Presun hmôt pre izolácie proti vode v objektoch výšky do 6 m</t>
  </si>
  <si>
    <t xml:space="preserve">711 - Izolácie proti vode a vlhkosti  spolu: </t>
  </si>
  <si>
    <t>713 - Izolácie tepelné</t>
  </si>
  <si>
    <t>713</t>
  </si>
  <si>
    <t xml:space="preserve">71313-1141   </t>
  </si>
  <si>
    <t>Montáž tep. izol. stien a základov lepením celopl. rohoží, pásov dielcov, dosiek</t>
  </si>
  <si>
    <t>45.32.11</t>
  </si>
  <si>
    <t xml:space="preserve">283 1B0306   </t>
  </si>
  <si>
    <t>Polystyrén extrudovaný Styrodur 2800 C hr.80 mm</t>
  </si>
  <si>
    <t>2,00*1,02 =   2,040</t>
  </si>
  <si>
    <t xml:space="preserve">99871-3201   </t>
  </si>
  <si>
    <t>Presun hmôt pre izolácie tepelné v objektoch výšky do 6 m</t>
  </si>
  <si>
    <t xml:space="preserve">713 - Izolácie tepelné  spolu: </t>
  </si>
  <si>
    <t>767 - Konštrukcie doplnk. kovové stavebné</t>
  </si>
  <si>
    <t>767</t>
  </si>
  <si>
    <t xml:space="preserve">76711-3110   </t>
  </si>
  <si>
    <t>Montáž stien a priečok pre zaskl. z AL profilov do 6 m2</t>
  </si>
  <si>
    <t>45.42.12</t>
  </si>
  <si>
    <t xml:space="preserve">553 4C21051  </t>
  </si>
  <si>
    <t>Dvere vchodové hliníkové -výš.255, šír.137 cm, sklo</t>
  </si>
  <si>
    <t>28.12.10</t>
  </si>
  <si>
    <t xml:space="preserve">76716-1110   </t>
  </si>
  <si>
    <t>Montáž zábradlia rovného z rúrok do muriva, do 20 kg</t>
  </si>
  <si>
    <t>2,26+0,70+0,995+0,195+5,371+0,175+0,175+1,063+1,063+0,33+0,459 =   12,786</t>
  </si>
  <si>
    <t xml:space="preserve">553 0000201  </t>
  </si>
  <si>
    <t>Oceľové konštrukcie nerezové - predbežná cena</t>
  </si>
  <si>
    <t>kg</t>
  </si>
  <si>
    <t>28.11.23</t>
  </si>
  <si>
    <t>"rúrka D 35mm"</t>
  </si>
  <si>
    <t>(2,26+0,7+0,995+0,195+5,371+0,175+0,175+1,063+1,063*1+0,33+0,459 )*3*1,94 =   74,415</t>
  </si>
  <si>
    <t>0,60*4*1,94 =   4,656</t>
  </si>
  <si>
    <t>"jokel 40x40"</t>
  </si>
  <si>
    <t>(0,98+1,15)/2*(3+3+5+5)*6,72 =   114,509</t>
  </si>
  <si>
    <t xml:space="preserve">99876-7201   </t>
  </si>
  <si>
    <t>Presun hmôt pre kovové stav. doplnk. konštr. v objektoch výšky do 6 m</t>
  </si>
  <si>
    <t xml:space="preserve">767 - Konštrukcie doplnk. kovové stavebné  spolu: </t>
  </si>
  <si>
    <t xml:space="preserve">PRÁCE A DODÁVKY PSV  spolu: </t>
  </si>
  <si>
    <t>Za rozpočet celkom</t>
  </si>
  <si>
    <t>Figura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</si>
</sst>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195" fontId="9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7"/>
  <sheetViews>
    <sheetView showGridLines="0" tabSelected="1" zoomScalePageLayoutView="0" workbookViewId="0" topLeftCell="A1">
      <selection activeCell="D2" sqref="D2"/>
    </sheetView>
  </sheetViews>
  <sheetFormatPr defaultColWidth="9.140625" defaultRowHeight="12.75"/>
  <cols>
    <col min="1" max="1" width="6.7109375" style="24" customWidth="1"/>
    <col min="2" max="2" width="3.7109375" style="25" customWidth="1"/>
    <col min="3" max="3" width="13.00390625" style="26" customWidth="1"/>
    <col min="4" max="4" width="35.7109375" style="51" customWidth="1"/>
    <col min="5" max="5" width="10.7109375" style="28" customWidth="1"/>
    <col min="6" max="6" width="5.28125" style="27" customWidth="1"/>
    <col min="7" max="7" width="8.7109375" style="29" customWidth="1"/>
    <col min="8" max="9" width="9.7109375" style="29" hidden="1" customWidth="1"/>
    <col min="10" max="10" width="9.7109375" style="29" customWidth="1"/>
    <col min="11" max="11" width="7.421875" style="30" hidden="1" customWidth="1"/>
    <col min="12" max="12" width="8.28125" style="30" hidden="1" customWidth="1"/>
    <col min="13" max="13" width="9.140625" style="28" hidden="1" customWidth="1"/>
    <col min="14" max="14" width="7.00390625" style="28" hidden="1" customWidth="1"/>
    <col min="15" max="15" width="3.57421875" style="27" customWidth="1"/>
    <col min="16" max="16" width="12.7109375" style="27" hidden="1" customWidth="1"/>
    <col min="17" max="19" width="13.28125" style="28" hidden="1" customWidth="1"/>
    <col min="20" max="20" width="10.57421875" style="31" hidden="1" customWidth="1"/>
    <col min="21" max="21" width="10.28125" style="31" hidden="1" customWidth="1"/>
    <col min="22" max="22" width="5.7109375" style="31" hidden="1" customWidth="1"/>
    <col min="23" max="23" width="9.140625" style="32" customWidth="1"/>
    <col min="24" max="25" width="5.7109375" style="27" customWidth="1"/>
    <col min="26" max="26" width="7.57421875" style="27" customWidth="1"/>
    <col min="27" max="27" width="24.8515625" style="27" customWidth="1"/>
    <col min="28" max="28" width="4.28125" style="27" customWidth="1"/>
    <col min="29" max="29" width="8.28125" style="27" customWidth="1"/>
    <col min="30" max="30" width="8.7109375" style="27" customWidth="1"/>
    <col min="31" max="34" width="9.140625" style="27" customWidth="1"/>
    <col min="35" max="16384" width="9.140625" style="1" customWidth="1"/>
  </cols>
  <sheetData>
    <row r="1" spans="1:34" ht="9.75">
      <c r="A1" s="9" t="s">
        <v>62</v>
      </c>
      <c r="B1" s="1"/>
      <c r="C1" s="1"/>
      <c r="D1" s="1"/>
      <c r="E1" s="9" t="s">
        <v>63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2</v>
      </c>
      <c r="AA1" s="64" t="s">
        <v>3</v>
      </c>
      <c r="AB1" s="33" t="s">
        <v>4</v>
      </c>
      <c r="AC1" s="33" t="s">
        <v>5</v>
      </c>
      <c r="AD1" s="33" t="s">
        <v>6</v>
      </c>
      <c r="AE1" s="1"/>
      <c r="AF1" s="1"/>
      <c r="AG1" s="1"/>
      <c r="AH1" s="1"/>
    </row>
    <row r="2" spans="1:34" ht="9.75">
      <c r="A2" s="9" t="s">
        <v>64</v>
      </c>
      <c r="B2" s="1"/>
      <c r="C2" s="1"/>
      <c r="D2" s="1"/>
      <c r="E2" s="9" t="s">
        <v>65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7</v>
      </c>
      <c r="AA2" s="34" t="s">
        <v>25</v>
      </c>
      <c r="AB2" s="34" t="s">
        <v>8</v>
      </c>
      <c r="AC2" s="34"/>
      <c r="AD2" s="35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66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9</v>
      </c>
      <c r="AA3" s="34" t="s">
        <v>26</v>
      </c>
      <c r="AB3" s="34" t="s">
        <v>8</v>
      </c>
      <c r="AC3" s="34" t="s">
        <v>10</v>
      </c>
      <c r="AD3" s="35" t="s">
        <v>11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12</v>
      </c>
      <c r="AA4" s="34" t="s">
        <v>27</v>
      </c>
      <c r="AB4" s="34" t="s">
        <v>8</v>
      </c>
      <c r="AC4" s="34"/>
      <c r="AD4" s="35"/>
      <c r="AE4" s="1"/>
      <c r="AF4" s="1"/>
      <c r="AG4" s="1"/>
      <c r="AH4" s="1"/>
    </row>
    <row r="5" spans="1:34" ht="9.75">
      <c r="A5" s="9" t="s">
        <v>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13</v>
      </c>
      <c r="AA5" s="34" t="s">
        <v>26</v>
      </c>
      <c r="AB5" s="34" t="s">
        <v>8</v>
      </c>
      <c r="AC5" s="34" t="s">
        <v>10</v>
      </c>
      <c r="AD5" s="35" t="s">
        <v>11</v>
      </c>
      <c r="AE5" s="1"/>
      <c r="AF5" s="1"/>
      <c r="AG5" s="1"/>
      <c r="AH5" s="1"/>
    </row>
    <row r="6" spans="1:34" ht="9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43" t="s">
        <v>28</v>
      </c>
      <c r="B9" s="43" t="s">
        <v>29</v>
      </c>
      <c r="C9" s="43" t="s">
        <v>30</v>
      </c>
      <c r="D9" s="43" t="s">
        <v>31</v>
      </c>
      <c r="E9" s="43" t="s">
        <v>32</v>
      </c>
      <c r="F9" s="43" t="s">
        <v>33</v>
      </c>
      <c r="G9" s="43" t="s">
        <v>34</v>
      </c>
      <c r="H9" s="43" t="s">
        <v>14</v>
      </c>
      <c r="I9" s="43" t="s">
        <v>19</v>
      </c>
      <c r="J9" s="43" t="s">
        <v>20</v>
      </c>
      <c r="K9" s="44" t="s">
        <v>21</v>
      </c>
      <c r="L9" s="45"/>
      <c r="M9" s="46" t="s">
        <v>22</v>
      </c>
      <c r="N9" s="45"/>
      <c r="O9" s="43" t="s">
        <v>1</v>
      </c>
      <c r="P9" s="41" t="s">
        <v>35</v>
      </c>
      <c r="Q9" s="10" t="s">
        <v>32</v>
      </c>
      <c r="R9" s="10" t="s">
        <v>32</v>
      </c>
      <c r="S9" s="11" t="s">
        <v>32</v>
      </c>
      <c r="T9" s="14" t="s">
        <v>36</v>
      </c>
      <c r="U9" s="14" t="s">
        <v>37</v>
      </c>
      <c r="V9" s="14" t="s">
        <v>38</v>
      </c>
      <c r="W9" s="15" t="s">
        <v>24</v>
      </c>
      <c r="X9" s="15" t="s">
        <v>39</v>
      </c>
      <c r="Y9" s="15" t="s">
        <v>40</v>
      </c>
      <c r="Z9" s="50" t="s">
        <v>41</v>
      </c>
      <c r="AA9" s="50" t="s">
        <v>42</v>
      </c>
      <c r="AB9" s="1" t="s">
        <v>38</v>
      </c>
      <c r="AC9" s="1"/>
      <c r="AD9" s="1"/>
      <c r="AE9" s="1"/>
      <c r="AF9" s="1"/>
      <c r="AG9" s="1"/>
      <c r="AH9" s="1"/>
    </row>
    <row r="10" spans="1:34" ht="10.5" thickBot="1">
      <c r="A10" s="47" t="s">
        <v>43</v>
      </c>
      <c r="B10" s="47" t="s">
        <v>44</v>
      </c>
      <c r="C10" s="48"/>
      <c r="D10" s="47" t="s">
        <v>45</v>
      </c>
      <c r="E10" s="47" t="s">
        <v>46</v>
      </c>
      <c r="F10" s="47" t="s">
        <v>47</v>
      </c>
      <c r="G10" s="47" t="s">
        <v>48</v>
      </c>
      <c r="H10" s="47" t="s">
        <v>49</v>
      </c>
      <c r="I10" s="47" t="s">
        <v>23</v>
      </c>
      <c r="J10" s="47"/>
      <c r="K10" s="47" t="s">
        <v>34</v>
      </c>
      <c r="L10" s="47" t="s">
        <v>20</v>
      </c>
      <c r="M10" s="49" t="s">
        <v>34</v>
      </c>
      <c r="N10" s="47" t="s">
        <v>20</v>
      </c>
      <c r="O10" s="47" t="s">
        <v>50</v>
      </c>
      <c r="P10" s="42"/>
      <c r="Q10" s="12" t="s">
        <v>51</v>
      </c>
      <c r="R10" s="12" t="s">
        <v>52</v>
      </c>
      <c r="S10" s="13" t="s">
        <v>53</v>
      </c>
      <c r="T10" s="14" t="s">
        <v>54</v>
      </c>
      <c r="U10" s="14" t="s">
        <v>55</v>
      </c>
      <c r="V10" s="14" t="s">
        <v>56</v>
      </c>
      <c r="W10" s="15"/>
      <c r="X10" s="1"/>
      <c r="Y10" s="1"/>
      <c r="Z10" s="50" t="s">
        <v>57</v>
      </c>
      <c r="AA10" s="50" t="s">
        <v>43</v>
      </c>
      <c r="AB10" s="1" t="s">
        <v>69</v>
      </c>
      <c r="AC10" s="1"/>
      <c r="AD10" s="1"/>
      <c r="AE10" s="1"/>
      <c r="AF10" s="1"/>
      <c r="AG10" s="1"/>
      <c r="AH10" s="1"/>
    </row>
    <row r="11" ht="10.5" thickTop="1"/>
    <row r="12" ht="9.75">
      <c r="B12" s="52" t="s">
        <v>70</v>
      </c>
    </row>
    <row r="13" ht="9.75">
      <c r="B13" s="26" t="s">
        <v>71</v>
      </c>
    </row>
    <row r="14" spans="1:26" ht="20.25">
      <c r="A14" s="24">
        <v>1</v>
      </c>
      <c r="B14" s="25" t="s">
        <v>72</v>
      </c>
      <c r="C14" s="26" t="s">
        <v>73</v>
      </c>
      <c r="D14" s="51" t="s">
        <v>74</v>
      </c>
      <c r="E14" s="28">
        <v>23.11</v>
      </c>
      <c r="F14" s="27" t="s">
        <v>75</v>
      </c>
      <c r="H14" s="29">
        <f>ROUND(E14*G14,2)</f>
        <v>0</v>
      </c>
      <c r="J14" s="29">
        <f>ROUND(E14*G14,2)</f>
        <v>0</v>
      </c>
      <c r="M14" s="28">
        <v>0.23</v>
      </c>
      <c r="N14" s="28">
        <f>E14*M14</f>
        <v>5.3153</v>
      </c>
      <c r="P14" s="27" t="s">
        <v>76</v>
      </c>
      <c r="V14" s="31" t="s">
        <v>16</v>
      </c>
      <c r="Z14" s="27" t="s">
        <v>77</v>
      </c>
    </row>
    <row r="15" spans="4:24" ht="9.75">
      <c r="D15" s="53" t="s">
        <v>78</v>
      </c>
      <c r="E15" s="54"/>
      <c r="F15" s="55"/>
      <c r="G15" s="56"/>
      <c r="H15" s="56"/>
      <c r="I15" s="56"/>
      <c r="J15" s="56"/>
      <c r="K15" s="57"/>
      <c r="L15" s="57"/>
      <c r="M15" s="54"/>
      <c r="N15" s="54"/>
      <c r="O15" s="55"/>
      <c r="P15" s="55"/>
      <c r="Q15" s="54"/>
      <c r="R15" s="54"/>
      <c r="S15" s="54"/>
      <c r="T15" s="58"/>
      <c r="U15" s="58"/>
      <c r="V15" s="58" t="s">
        <v>0</v>
      </c>
      <c r="W15" s="59"/>
      <c r="X15" s="55"/>
    </row>
    <row r="16" spans="4:24" ht="9.75">
      <c r="D16" s="53" t="s">
        <v>79</v>
      </c>
      <c r="E16" s="54"/>
      <c r="F16" s="55"/>
      <c r="G16" s="56"/>
      <c r="H16" s="56"/>
      <c r="I16" s="56"/>
      <c r="J16" s="56"/>
      <c r="K16" s="57"/>
      <c r="L16" s="57"/>
      <c r="M16" s="54"/>
      <c r="N16" s="54"/>
      <c r="O16" s="55"/>
      <c r="P16" s="55"/>
      <c r="Q16" s="54"/>
      <c r="R16" s="54"/>
      <c r="S16" s="54"/>
      <c r="T16" s="58"/>
      <c r="U16" s="58"/>
      <c r="V16" s="58" t="s">
        <v>0</v>
      </c>
      <c r="W16" s="59"/>
      <c r="X16" s="55"/>
    </row>
    <row r="17" spans="4:24" ht="9.75">
      <c r="D17" s="53" t="s">
        <v>80</v>
      </c>
      <c r="E17" s="54"/>
      <c r="F17" s="55"/>
      <c r="G17" s="56"/>
      <c r="H17" s="56"/>
      <c r="I17" s="56"/>
      <c r="J17" s="56"/>
      <c r="K17" s="57"/>
      <c r="L17" s="57"/>
      <c r="M17" s="54"/>
      <c r="N17" s="54"/>
      <c r="O17" s="55"/>
      <c r="P17" s="55"/>
      <c r="Q17" s="54"/>
      <c r="R17" s="54"/>
      <c r="S17" s="54"/>
      <c r="T17" s="58"/>
      <c r="U17" s="58"/>
      <c r="V17" s="58" t="s">
        <v>0</v>
      </c>
      <c r="W17" s="59"/>
      <c r="X17" s="55"/>
    </row>
    <row r="18" spans="1:26" ht="20.25">
      <c r="A18" s="24">
        <v>2</v>
      </c>
      <c r="B18" s="25" t="s">
        <v>72</v>
      </c>
      <c r="C18" s="26" t="s">
        <v>81</v>
      </c>
      <c r="D18" s="51" t="s">
        <v>82</v>
      </c>
      <c r="E18" s="28">
        <v>23.11</v>
      </c>
      <c r="F18" s="27" t="s">
        <v>75</v>
      </c>
      <c r="H18" s="29">
        <f>ROUND(E18*G18,2)</f>
        <v>0</v>
      </c>
      <c r="J18" s="29">
        <f>ROUND(E18*G18,2)</f>
        <v>0</v>
      </c>
      <c r="M18" s="28">
        <v>0.16</v>
      </c>
      <c r="N18" s="28">
        <f>E18*M18</f>
        <v>3.6976</v>
      </c>
      <c r="P18" s="27" t="s">
        <v>76</v>
      </c>
      <c r="V18" s="31" t="s">
        <v>16</v>
      </c>
      <c r="Z18" s="27" t="s">
        <v>77</v>
      </c>
    </row>
    <row r="19" spans="1:26" ht="20.25">
      <c r="A19" s="24">
        <v>3</v>
      </c>
      <c r="B19" s="25" t="s">
        <v>72</v>
      </c>
      <c r="C19" s="26" t="s">
        <v>83</v>
      </c>
      <c r="D19" s="51" t="s">
        <v>84</v>
      </c>
      <c r="E19" s="28">
        <v>23.11</v>
      </c>
      <c r="F19" s="27" t="s">
        <v>75</v>
      </c>
      <c r="H19" s="29">
        <f>ROUND(E19*G19,2)</f>
        <v>0</v>
      </c>
      <c r="J19" s="29">
        <f>ROUND(E19*G19,2)</f>
        <v>0</v>
      </c>
      <c r="M19" s="28">
        <v>0.24</v>
      </c>
      <c r="N19" s="28">
        <f>E19*M19</f>
        <v>5.546399999999999</v>
      </c>
      <c r="P19" s="27" t="s">
        <v>76</v>
      </c>
      <c r="V19" s="31" t="s">
        <v>16</v>
      </c>
      <c r="Z19" s="27" t="s">
        <v>77</v>
      </c>
    </row>
    <row r="20" spans="1:26" ht="9.75">
      <c r="A20" s="24">
        <v>4</v>
      </c>
      <c r="B20" s="25" t="s">
        <v>85</v>
      </c>
      <c r="C20" s="26" t="s">
        <v>86</v>
      </c>
      <c r="D20" s="51" t="s">
        <v>87</v>
      </c>
      <c r="E20" s="28">
        <v>5.79</v>
      </c>
      <c r="F20" s="27" t="s">
        <v>88</v>
      </c>
      <c r="H20" s="29">
        <f>ROUND(E20*G20,2)</f>
        <v>0</v>
      </c>
      <c r="J20" s="29">
        <f>ROUND(E20*G20,2)</f>
        <v>0</v>
      </c>
      <c r="P20" s="27" t="s">
        <v>76</v>
      </c>
      <c r="V20" s="31" t="s">
        <v>16</v>
      </c>
      <c r="Z20" s="27" t="s">
        <v>89</v>
      </c>
    </row>
    <row r="21" spans="4:24" ht="20.25">
      <c r="D21" s="53" t="s">
        <v>90</v>
      </c>
      <c r="E21" s="54"/>
      <c r="F21" s="55"/>
      <c r="G21" s="56"/>
      <c r="H21" s="56"/>
      <c r="I21" s="56"/>
      <c r="J21" s="56"/>
      <c r="K21" s="57"/>
      <c r="L21" s="57"/>
      <c r="M21" s="54"/>
      <c r="N21" s="54"/>
      <c r="O21" s="55"/>
      <c r="P21" s="55"/>
      <c r="Q21" s="54"/>
      <c r="R21" s="54"/>
      <c r="S21" s="54"/>
      <c r="T21" s="58"/>
      <c r="U21" s="58"/>
      <c r="V21" s="58" t="s">
        <v>0</v>
      </c>
      <c r="W21" s="59"/>
      <c r="X21" s="55"/>
    </row>
    <row r="22" spans="1:26" ht="9.75">
      <c r="A22" s="24">
        <v>5</v>
      </c>
      <c r="B22" s="25" t="s">
        <v>91</v>
      </c>
      <c r="C22" s="26" t="s">
        <v>92</v>
      </c>
      <c r="D22" s="51" t="s">
        <v>93</v>
      </c>
      <c r="E22" s="28">
        <v>5.79</v>
      </c>
      <c r="F22" s="27" t="s">
        <v>88</v>
      </c>
      <c r="H22" s="29">
        <f>ROUND(E22*G22,2)</f>
        <v>0</v>
      </c>
      <c r="J22" s="29">
        <f>ROUND(E22*G22,2)</f>
        <v>0</v>
      </c>
      <c r="P22" s="27" t="s">
        <v>76</v>
      </c>
      <c r="V22" s="31" t="s">
        <v>16</v>
      </c>
      <c r="Z22" s="27" t="s">
        <v>94</v>
      </c>
    </row>
    <row r="23" spans="1:26" ht="9.75">
      <c r="A23" s="24">
        <v>6</v>
      </c>
      <c r="B23" s="25" t="s">
        <v>85</v>
      </c>
      <c r="C23" s="26" t="s">
        <v>95</v>
      </c>
      <c r="D23" s="51" t="s">
        <v>96</v>
      </c>
      <c r="E23" s="28">
        <v>5.79</v>
      </c>
      <c r="F23" s="27" t="s">
        <v>88</v>
      </c>
      <c r="H23" s="29">
        <f>ROUND(E23*G23,2)</f>
        <v>0</v>
      </c>
      <c r="J23" s="29">
        <f>ROUND(E23*G23,2)</f>
        <v>0</v>
      </c>
      <c r="P23" s="27" t="s">
        <v>76</v>
      </c>
      <c r="V23" s="31" t="s">
        <v>16</v>
      </c>
      <c r="Z23" s="27" t="s">
        <v>89</v>
      </c>
    </row>
    <row r="24" spans="4:23" ht="9.75">
      <c r="D24" s="60" t="s">
        <v>97</v>
      </c>
      <c r="E24" s="61">
        <f>J24</f>
        <v>0</v>
      </c>
      <c r="H24" s="61">
        <f>SUM(H12:H23)</f>
        <v>0</v>
      </c>
      <c r="I24" s="61">
        <f>SUM(I12:I23)</f>
        <v>0</v>
      </c>
      <c r="J24" s="61">
        <f>SUM(J12:J23)</f>
        <v>0</v>
      </c>
      <c r="L24" s="62">
        <f>SUM(L12:L23)</f>
        <v>0</v>
      </c>
      <c r="N24" s="63">
        <f>SUM(N12:N23)</f>
        <v>14.5593</v>
      </c>
      <c r="W24" s="32">
        <f>SUM(W12:W23)</f>
        <v>0</v>
      </c>
    </row>
    <row r="26" ht="9.75">
      <c r="B26" s="26" t="s">
        <v>98</v>
      </c>
    </row>
    <row r="27" spans="1:26" ht="9.75">
      <c r="A27" s="24">
        <v>7</v>
      </c>
      <c r="B27" s="25" t="s">
        <v>91</v>
      </c>
      <c r="C27" s="26" t="s">
        <v>99</v>
      </c>
      <c r="D27" s="51" t="s">
        <v>100</v>
      </c>
      <c r="E27" s="28">
        <v>14.902</v>
      </c>
      <c r="F27" s="27" t="s">
        <v>75</v>
      </c>
      <c r="H27" s="29">
        <f>ROUND(E27*G27,2)</f>
        <v>0</v>
      </c>
      <c r="J27" s="29">
        <f>ROUND(E27*G27,2)</f>
        <v>0</v>
      </c>
      <c r="P27" s="27" t="s">
        <v>76</v>
      </c>
      <c r="V27" s="31" t="s">
        <v>16</v>
      </c>
      <c r="Z27" s="27" t="s">
        <v>89</v>
      </c>
    </row>
    <row r="28" spans="1:26" ht="9.75">
      <c r="A28" s="24">
        <v>8</v>
      </c>
      <c r="B28" s="25" t="s">
        <v>101</v>
      </c>
      <c r="C28" s="26" t="s">
        <v>102</v>
      </c>
      <c r="D28" s="51" t="s">
        <v>103</v>
      </c>
      <c r="E28" s="28">
        <v>1.997</v>
      </c>
      <c r="F28" s="27" t="s">
        <v>88</v>
      </c>
      <c r="H28" s="29">
        <f>ROUND(E28*G28,2)</f>
        <v>0</v>
      </c>
      <c r="J28" s="29">
        <f>ROUND(E28*G28,2)</f>
        <v>0</v>
      </c>
      <c r="K28" s="30">
        <v>1.93971</v>
      </c>
      <c r="L28" s="30">
        <f>E28*K28</f>
        <v>3.87360087</v>
      </c>
      <c r="P28" s="27" t="s">
        <v>76</v>
      </c>
      <c r="V28" s="31" t="s">
        <v>16</v>
      </c>
      <c r="Z28" s="27" t="s">
        <v>104</v>
      </c>
    </row>
    <row r="29" spans="4:24" ht="9.75">
      <c r="D29" s="53" t="s">
        <v>105</v>
      </c>
      <c r="E29" s="54"/>
      <c r="F29" s="55"/>
      <c r="G29" s="56"/>
      <c r="H29" s="56"/>
      <c r="I29" s="56"/>
      <c r="J29" s="56"/>
      <c r="K29" s="57"/>
      <c r="L29" s="57"/>
      <c r="M29" s="54"/>
      <c r="N29" s="54"/>
      <c r="O29" s="55"/>
      <c r="P29" s="55"/>
      <c r="Q29" s="54"/>
      <c r="R29" s="54"/>
      <c r="S29" s="54"/>
      <c r="T29" s="58"/>
      <c r="U29" s="58"/>
      <c r="V29" s="58" t="s">
        <v>0</v>
      </c>
      <c r="W29" s="59"/>
      <c r="X29" s="55"/>
    </row>
    <row r="30" spans="4:23" ht="9.75">
      <c r="D30" s="60" t="s">
        <v>106</v>
      </c>
      <c r="E30" s="61">
        <f>J30</f>
        <v>0</v>
      </c>
      <c r="H30" s="61">
        <f>SUM(H26:H29)</f>
        <v>0</v>
      </c>
      <c r="I30" s="61">
        <f>SUM(I26:I29)</f>
        <v>0</v>
      </c>
      <c r="J30" s="61">
        <f>SUM(J26:J29)</f>
        <v>0</v>
      </c>
      <c r="L30" s="62">
        <f>SUM(L26:L29)</f>
        <v>3.87360087</v>
      </c>
      <c r="N30" s="63">
        <f>SUM(N26:N29)</f>
        <v>0</v>
      </c>
      <c r="W30" s="32">
        <f>SUM(W26:W29)</f>
        <v>0</v>
      </c>
    </row>
    <row r="32" ht="9.75">
      <c r="B32" s="26" t="s">
        <v>107</v>
      </c>
    </row>
    <row r="33" spans="1:26" ht="9.75">
      <c r="A33" s="24">
        <v>9</v>
      </c>
      <c r="B33" s="25" t="s">
        <v>108</v>
      </c>
      <c r="C33" s="26" t="s">
        <v>109</v>
      </c>
      <c r="D33" s="51" t="s">
        <v>110</v>
      </c>
      <c r="E33" s="28">
        <v>3.494</v>
      </c>
      <c r="F33" s="27" t="s">
        <v>75</v>
      </c>
      <c r="H33" s="29">
        <f>ROUND(E33*G33,2)</f>
        <v>0</v>
      </c>
      <c r="J33" s="29">
        <f>ROUND(E33*G33,2)</f>
        <v>0</v>
      </c>
      <c r="K33" s="30">
        <v>0.00187</v>
      </c>
      <c r="L33" s="30">
        <f>E33*K33</f>
        <v>0.00653378</v>
      </c>
      <c r="P33" s="27" t="s">
        <v>76</v>
      </c>
      <c r="V33" s="31" t="s">
        <v>16</v>
      </c>
      <c r="Z33" s="27" t="s">
        <v>111</v>
      </c>
    </row>
    <row r="34" spans="4:24" ht="9.75">
      <c r="D34" s="53" t="s">
        <v>112</v>
      </c>
      <c r="E34" s="54"/>
      <c r="F34" s="55"/>
      <c r="G34" s="56"/>
      <c r="H34" s="56"/>
      <c r="I34" s="56"/>
      <c r="J34" s="56"/>
      <c r="K34" s="57"/>
      <c r="L34" s="57"/>
      <c r="M34" s="54"/>
      <c r="N34" s="54"/>
      <c r="O34" s="55"/>
      <c r="P34" s="55"/>
      <c r="Q34" s="54"/>
      <c r="R34" s="54"/>
      <c r="S34" s="54"/>
      <c r="T34" s="58"/>
      <c r="U34" s="58"/>
      <c r="V34" s="58" t="s">
        <v>0</v>
      </c>
      <c r="W34" s="59"/>
      <c r="X34" s="55"/>
    </row>
    <row r="35" spans="1:26" ht="9.75">
      <c r="A35" s="24">
        <v>10</v>
      </c>
      <c r="B35" s="25" t="s">
        <v>108</v>
      </c>
      <c r="C35" s="26" t="s">
        <v>113</v>
      </c>
      <c r="D35" s="51" t="s">
        <v>114</v>
      </c>
      <c r="E35" s="28">
        <v>5.1</v>
      </c>
      <c r="F35" s="27" t="s">
        <v>115</v>
      </c>
      <c r="H35" s="29">
        <f>ROUND(E35*G35,2)</f>
        <v>0</v>
      </c>
      <c r="J35" s="29">
        <f>ROUND(E35*G35,2)</f>
        <v>0</v>
      </c>
      <c r="K35" s="30">
        <v>0.00062</v>
      </c>
      <c r="L35" s="30">
        <f>E35*K35</f>
        <v>0.003162</v>
      </c>
      <c r="P35" s="27" t="s">
        <v>76</v>
      </c>
      <c r="V35" s="31" t="s">
        <v>16</v>
      </c>
      <c r="Z35" s="27" t="s">
        <v>111</v>
      </c>
    </row>
    <row r="36" spans="4:24" ht="9.75">
      <c r="D36" s="53" t="s">
        <v>116</v>
      </c>
      <c r="E36" s="54"/>
      <c r="F36" s="55"/>
      <c r="G36" s="56"/>
      <c r="H36" s="56"/>
      <c r="I36" s="56"/>
      <c r="J36" s="56"/>
      <c r="K36" s="57"/>
      <c r="L36" s="57"/>
      <c r="M36" s="54"/>
      <c r="N36" s="54"/>
      <c r="O36" s="55"/>
      <c r="P36" s="55"/>
      <c r="Q36" s="54"/>
      <c r="R36" s="54"/>
      <c r="S36" s="54"/>
      <c r="T36" s="58"/>
      <c r="U36" s="58"/>
      <c r="V36" s="58" t="s">
        <v>0</v>
      </c>
      <c r="W36" s="59"/>
      <c r="X36" s="55"/>
    </row>
    <row r="37" spans="1:26" ht="9.75">
      <c r="A37" s="24">
        <v>11</v>
      </c>
      <c r="B37" s="25" t="s">
        <v>108</v>
      </c>
      <c r="C37" s="26" t="s">
        <v>117</v>
      </c>
      <c r="D37" s="51" t="s">
        <v>118</v>
      </c>
      <c r="E37" s="28">
        <v>1.37</v>
      </c>
      <c r="F37" s="27" t="s">
        <v>115</v>
      </c>
      <c r="H37" s="29">
        <f>ROUND(E37*G37,2)</f>
        <v>0</v>
      </c>
      <c r="J37" s="29">
        <f>ROUND(E37*G37,2)</f>
        <v>0</v>
      </c>
      <c r="K37" s="30">
        <v>0.00062</v>
      </c>
      <c r="L37" s="30">
        <f>E37*K37</f>
        <v>0.0008494</v>
      </c>
      <c r="P37" s="27" t="s">
        <v>76</v>
      </c>
      <c r="V37" s="31" t="s">
        <v>16</v>
      </c>
      <c r="Z37" s="27" t="s">
        <v>111</v>
      </c>
    </row>
    <row r="38" spans="1:26" ht="9.75">
      <c r="A38" s="24">
        <v>12</v>
      </c>
      <c r="B38" s="25" t="s">
        <v>108</v>
      </c>
      <c r="C38" s="26" t="s">
        <v>119</v>
      </c>
      <c r="D38" s="51" t="s">
        <v>120</v>
      </c>
      <c r="E38" s="28">
        <v>12.94</v>
      </c>
      <c r="F38" s="27" t="s">
        <v>115</v>
      </c>
      <c r="H38" s="29">
        <f>ROUND(E38*G38,2)</f>
        <v>0</v>
      </c>
      <c r="J38" s="29">
        <f>ROUND(E38*G38,2)</f>
        <v>0</v>
      </c>
      <c r="K38" s="30">
        <v>0.00011</v>
      </c>
      <c r="L38" s="30">
        <f>E38*K38</f>
        <v>0.0014234</v>
      </c>
      <c r="P38" s="27" t="s">
        <v>76</v>
      </c>
      <c r="V38" s="31" t="s">
        <v>16</v>
      </c>
      <c r="Z38" s="27" t="s">
        <v>111</v>
      </c>
    </row>
    <row r="39" spans="4:24" ht="9.75">
      <c r="D39" s="53" t="s">
        <v>121</v>
      </c>
      <c r="E39" s="54"/>
      <c r="F39" s="55"/>
      <c r="G39" s="56"/>
      <c r="H39" s="56"/>
      <c r="I39" s="56"/>
      <c r="J39" s="56"/>
      <c r="K39" s="57"/>
      <c r="L39" s="57"/>
      <c r="M39" s="54"/>
      <c r="N39" s="54"/>
      <c r="O39" s="55"/>
      <c r="P39" s="55"/>
      <c r="Q39" s="54"/>
      <c r="R39" s="54"/>
      <c r="S39" s="54"/>
      <c r="T39" s="58"/>
      <c r="U39" s="58"/>
      <c r="V39" s="58" t="s">
        <v>0</v>
      </c>
      <c r="W39" s="59"/>
      <c r="X39" s="55"/>
    </row>
    <row r="40" spans="4:23" ht="9.75">
      <c r="D40" s="60" t="s">
        <v>122</v>
      </c>
      <c r="E40" s="61">
        <f>J40</f>
        <v>0</v>
      </c>
      <c r="H40" s="61">
        <f>SUM(H32:H39)</f>
        <v>0</v>
      </c>
      <c r="I40" s="61">
        <f>SUM(I32:I39)</f>
        <v>0</v>
      </c>
      <c r="J40" s="61">
        <f>SUM(J32:J39)</f>
        <v>0</v>
      </c>
      <c r="L40" s="62">
        <f>SUM(L32:L39)</f>
        <v>0.011968580000000001</v>
      </c>
      <c r="N40" s="63">
        <f>SUM(N32:N39)</f>
        <v>0</v>
      </c>
      <c r="W40" s="32">
        <f>SUM(W32:W39)</f>
        <v>0</v>
      </c>
    </row>
    <row r="42" ht="9.75">
      <c r="B42" s="26" t="s">
        <v>123</v>
      </c>
    </row>
    <row r="43" spans="1:26" ht="9.75">
      <c r="A43" s="24">
        <v>13</v>
      </c>
      <c r="B43" s="25" t="s">
        <v>72</v>
      </c>
      <c r="C43" s="26" t="s">
        <v>124</v>
      </c>
      <c r="D43" s="51" t="s">
        <v>125</v>
      </c>
      <c r="E43" s="28">
        <v>14.902</v>
      </c>
      <c r="F43" s="27" t="s">
        <v>75</v>
      </c>
      <c r="H43" s="29">
        <f>ROUND(E43*G43,2)</f>
        <v>0</v>
      </c>
      <c r="J43" s="29">
        <f>ROUND(E43*G43,2)</f>
        <v>0</v>
      </c>
      <c r="K43" s="30">
        <v>0.16192</v>
      </c>
      <c r="L43" s="30">
        <f>E43*K43</f>
        <v>2.41293184</v>
      </c>
      <c r="P43" s="27" t="s">
        <v>76</v>
      </c>
      <c r="V43" s="31" t="s">
        <v>16</v>
      </c>
      <c r="Z43" s="27" t="s">
        <v>126</v>
      </c>
    </row>
    <row r="44" spans="4:23" ht="9.75">
      <c r="D44" s="60" t="s">
        <v>127</v>
      </c>
      <c r="E44" s="61">
        <f>J44</f>
        <v>0</v>
      </c>
      <c r="H44" s="61">
        <f>SUM(H42:H43)</f>
        <v>0</v>
      </c>
      <c r="I44" s="61">
        <f>SUM(I42:I43)</f>
        <v>0</v>
      </c>
      <c r="J44" s="61">
        <f>SUM(J42:J43)</f>
        <v>0</v>
      </c>
      <c r="L44" s="62">
        <f>SUM(L42:L43)</f>
        <v>2.41293184</v>
      </c>
      <c r="N44" s="63">
        <f>SUM(N42:N43)</f>
        <v>0</v>
      </c>
      <c r="W44" s="32">
        <f>SUM(W42:W43)</f>
        <v>0</v>
      </c>
    </row>
    <row r="46" ht="9.75">
      <c r="B46" s="26" t="s">
        <v>128</v>
      </c>
    </row>
    <row r="47" spans="1:26" ht="9.75">
      <c r="A47" s="24">
        <v>14</v>
      </c>
      <c r="B47" s="25" t="s">
        <v>72</v>
      </c>
      <c r="C47" s="26" t="s">
        <v>129</v>
      </c>
      <c r="D47" s="51" t="s">
        <v>130</v>
      </c>
      <c r="E47" s="28">
        <v>14.902</v>
      </c>
      <c r="F47" s="27" t="s">
        <v>75</v>
      </c>
      <c r="H47" s="29">
        <f>ROUND(E47*G47,2)</f>
        <v>0</v>
      </c>
      <c r="J47" s="29">
        <f>ROUND(E47*G47,2)</f>
        <v>0</v>
      </c>
      <c r="K47" s="30">
        <v>0.19695</v>
      </c>
      <c r="L47" s="30">
        <f>E47*K47</f>
        <v>2.9349488999999997</v>
      </c>
      <c r="P47" s="27" t="s">
        <v>76</v>
      </c>
      <c r="V47" s="31" t="s">
        <v>16</v>
      </c>
      <c r="Z47" s="27" t="s">
        <v>126</v>
      </c>
    </row>
    <row r="48" spans="1:26" ht="9.75">
      <c r="A48" s="24">
        <v>15</v>
      </c>
      <c r="B48" s="25" t="s">
        <v>72</v>
      </c>
      <c r="C48" s="26" t="s">
        <v>131</v>
      </c>
      <c r="D48" s="51" t="s">
        <v>132</v>
      </c>
      <c r="E48" s="28">
        <v>14.902</v>
      </c>
      <c r="F48" s="27" t="s">
        <v>75</v>
      </c>
      <c r="H48" s="29">
        <f>ROUND(E48*G48,2)</f>
        <v>0</v>
      </c>
      <c r="J48" s="29">
        <f>ROUND(E48*G48,2)</f>
        <v>0</v>
      </c>
      <c r="K48" s="30">
        <v>0.38625</v>
      </c>
      <c r="L48" s="30">
        <f>E48*K48</f>
        <v>5.7558975</v>
      </c>
      <c r="P48" s="27" t="s">
        <v>76</v>
      </c>
      <c r="V48" s="31" t="s">
        <v>16</v>
      </c>
      <c r="Z48" s="27" t="s">
        <v>126</v>
      </c>
    </row>
    <row r="49" spans="1:26" ht="9.75">
      <c r="A49" s="24">
        <v>16</v>
      </c>
      <c r="B49" s="25" t="s">
        <v>72</v>
      </c>
      <c r="C49" s="26" t="s">
        <v>133</v>
      </c>
      <c r="D49" s="51" t="s">
        <v>134</v>
      </c>
      <c r="E49" s="28">
        <v>14.902</v>
      </c>
      <c r="F49" s="27" t="s">
        <v>75</v>
      </c>
      <c r="H49" s="29">
        <f>ROUND(E49*G49,2)</f>
        <v>0</v>
      </c>
      <c r="J49" s="29">
        <f>ROUND(E49*G49,2)</f>
        <v>0</v>
      </c>
      <c r="K49" s="30">
        <v>0.0842</v>
      </c>
      <c r="L49" s="30">
        <f>E49*K49</f>
        <v>1.2547484</v>
      </c>
      <c r="P49" s="27" t="s">
        <v>76</v>
      </c>
      <c r="V49" s="31" t="s">
        <v>16</v>
      </c>
      <c r="Z49" s="27" t="s">
        <v>135</v>
      </c>
    </row>
    <row r="50" spans="4:24" ht="9.75">
      <c r="D50" s="53" t="s">
        <v>136</v>
      </c>
      <c r="E50" s="54"/>
      <c r="F50" s="55"/>
      <c r="G50" s="56"/>
      <c r="H50" s="56"/>
      <c r="I50" s="56"/>
      <c r="J50" s="56"/>
      <c r="K50" s="57"/>
      <c r="L50" s="57"/>
      <c r="M50" s="54"/>
      <c r="N50" s="54"/>
      <c r="O50" s="55"/>
      <c r="P50" s="55"/>
      <c r="Q50" s="54"/>
      <c r="R50" s="54"/>
      <c r="S50" s="54"/>
      <c r="T50" s="58"/>
      <c r="U50" s="58"/>
      <c r="V50" s="58" t="s">
        <v>0</v>
      </c>
      <c r="W50" s="59"/>
      <c r="X50" s="55"/>
    </row>
    <row r="51" spans="4:24" ht="9.75">
      <c r="D51" s="53" t="s">
        <v>137</v>
      </c>
      <c r="E51" s="54"/>
      <c r="F51" s="55"/>
      <c r="G51" s="56"/>
      <c r="H51" s="56"/>
      <c r="I51" s="56"/>
      <c r="J51" s="56"/>
      <c r="K51" s="57"/>
      <c r="L51" s="57"/>
      <c r="M51" s="54"/>
      <c r="N51" s="54"/>
      <c r="O51" s="55"/>
      <c r="P51" s="55"/>
      <c r="Q51" s="54"/>
      <c r="R51" s="54"/>
      <c r="S51" s="54"/>
      <c r="T51" s="58"/>
      <c r="U51" s="58"/>
      <c r="V51" s="58" t="s">
        <v>0</v>
      </c>
      <c r="W51" s="59"/>
      <c r="X51" s="55"/>
    </row>
    <row r="52" spans="4:24" ht="9.75">
      <c r="D52" s="53" t="s">
        <v>138</v>
      </c>
      <c r="E52" s="54"/>
      <c r="F52" s="55"/>
      <c r="G52" s="56"/>
      <c r="H52" s="56"/>
      <c r="I52" s="56"/>
      <c r="J52" s="56"/>
      <c r="K52" s="57"/>
      <c r="L52" s="57"/>
      <c r="M52" s="54"/>
      <c r="N52" s="54"/>
      <c r="O52" s="55"/>
      <c r="P52" s="55"/>
      <c r="Q52" s="54"/>
      <c r="R52" s="54"/>
      <c r="S52" s="54"/>
      <c r="T52" s="58"/>
      <c r="U52" s="58"/>
      <c r="V52" s="58" t="s">
        <v>0</v>
      </c>
      <c r="W52" s="59"/>
      <c r="X52" s="55"/>
    </row>
    <row r="53" spans="4:24" ht="9.75">
      <c r="D53" s="53" t="s">
        <v>139</v>
      </c>
      <c r="E53" s="54"/>
      <c r="F53" s="55"/>
      <c r="G53" s="56"/>
      <c r="H53" s="56"/>
      <c r="I53" s="56"/>
      <c r="J53" s="56"/>
      <c r="K53" s="57"/>
      <c r="L53" s="57"/>
      <c r="M53" s="54"/>
      <c r="N53" s="54"/>
      <c r="O53" s="55"/>
      <c r="P53" s="55"/>
      <c r="Q53" s="54"/>
      <c r="R53" s="54"/>
      <c r="S53" s="54"/>
      <c r="T53" s="58"/>
      <c r="U53" s="58"/>
      <c r="V53" s="58" t="s">
        <v>0</v>
      </c>
      <c r="W53" s="59"/>
      <c r="X53" s="55"/>
    </row>
    <row r="54" spans="4:24" ht="9.75">
      <c r="D54" s="53" t="s">
        <v>140</v>
      </c>
      <c r="E54" s="54"/>
      <c r="F54" s="55"/>
      <c r="G54" s="56"/>
      <c r="H54" s="56"/>
      <c r="I54" s="56"/>
      <c r="J54" s="56"/>
      <c r="K54" s="57"/>
      <c r="L54" s="57"/>
      <c r="M54" s="54"/>
      <c r="N54" s="54"/>
      <c r="O54" s="55"/>
      <c r="P54" s="55"/>
      <c r="Q54" s="54"/>
      <c r="R54" s="54"/>
      <c r="S54" s="54"/>
      <c r="T54" s="58"/>
      <c r="U54" s="58"/>
      <c r="V54" s="58" t="s">
        <v>0</v>
      </c>
      <c r="W54" s="59"/>
      <c r="X54" s="55"/>
    </row>
    <row r="55" spans="1:27" ht="9.75">
      <c r="A55" s="24">
        <v>17</v>
      </c>
      <c r="B55" s="25" t="s">
        <v>141</v>
      </c>
      <c r="C55" s="26" t="s">
        <v>142</v>
      </c>
      <c r="D55" s="51" t="s">
        <v>143</v>
      </c>
      <c r="E55" s="28">
        <v>376.276</v>
      </c>
      <c r="F55" s="27" t="s">
        <v>144</v>
      </c>
      <c r="I55" s="29">
        <f>ROUND(E55*G55,2)</f>
        <v>0</v>
      </c>
      <c r="J55" s="29">
        <f>ROUND(E55*G55,2)</f>
        <v>0</v>
      </c>
      <c r="P55" s="27" t="s">
        <v>76</v>
      </c>
      <c r="V55" s="31" t="s">
        <v>15</v>
      </c>
      <c r="Z55" s="27" t="s">
        <v>145</v>
      </c>
      <c r="AA55" s="27" t="s">
        <v>76</v>
      </c>
    </row>
    <row r="56" spans="4:24" ht="9.75">
      <c r="D56" s="53" t="s">
        <v>146</v>
      </c>
      <c r="E56" s="54"/>
      <c r="F56" s="55"/>
      <c r="G56" s="56"/>
      <c r="H56" s="56"/>
      <c r="I56" s="56"/>
      <c r="J56" s="56"/>
      <c r="K56" s="57"/>
      <c r="L56" s="57"/>
      <c r="M56" s="54"/>
      <c r="N56" s="54"/>
      <c r="O56" s="55"/>
      <c r="P56" s="55"/>
      <c r="Q56" s="54"/>
      <c r="R56" s="54"/>
      <c r="S56" s="54"/>
      <c r="T56" s="58"/>
      <c r="U56" s="58"/>
      <c r="V56" s="58" t="s">
        <v>0</v>
      </c>
      <c r="W56" s="59"/>
      <c r="X56" s="55"/>
    </row>
    <row r="57" spans="4:23" ht="9.75">
      <c r="D57" s="60" t="s">
        <v>147</v>
      </c>
      <c r="E57" s="61">
        <f>J57</f>
        <v>0</v>
      </c>
      <c r="H57" s="61">
        <f>SUM(H46:H56)</f>
        <v>0</v>
      </c>
      <c r="I57" s="61">
        <f>SUM(I46:I56)</f>
        <v>0</v>
      </c>
      <c r="J57" s="61">
        <f>SUM(J46:J56)</f>
        <v>0</v>
      </c>
      <c r="L57" s="62">
        <f>SUM(L46:L56)</f>
        <v>9.9455948</v>
      </c>
      <c r="N57" s="63">
        <f>SUM(N46:N56)</f>
        <v>0</v>
      </c>
      <c r="W57" s="32">
        <f>SUM(W46:W56)</f>
        <v>0</v>
      </c>
    </row>
    <row r="59" ht="9.75">
      <c r="B59" s="26" t="s">
        <v>148</v>
      </c>
    </row>
    <row r="60" spans="1:26" ht="9.75">
      <c r="A60" s="24">
        <v>18</v>
      </c>
      <c r="B60" s="25" t="s">
        <v>108</v>
      </c>
      <c r="C60" s="26" t="s">
        <v>149</v>
      </c>
      <c r="D60" s="51" t="s">
        <v>150</v>
      </c>
      <c r="E60" s="28">
        <v>12.94</v>
      </c>
      <c r="F60" s="27" t="s">
        <v>115</v>
      </c>
      <c r="H60" s="29">
        <f>ROUND(E60*G60,2)</f>
        <v>0</v>
      </c>
      <c r="J60" s="29">
        <f>ROUND(E60*G60,2)</f>
        <v>0</v>
      </c>
      <c r="P60" s="27" t="s">
        <v>76</v>
      </c>
      <c r="V60" s="31" t="s">
        <v>16</v>
      </c>
      <c r="Z60" s="27" t="s">
        <v>151</v>
      </c>
    </row>
    <row r="61" spans="4:24" ht="9.75">
      <c r="D61" s="53" t="s">
        <v>121</v>
      </c>
      <c r="E61" s="54"/>
      <c r="F61" s="55"/>
      <c r="G61" s="56"/>
      <c r="H61" s="56"/>
      <c r="I61" s="56"/>
      <c r="J61" s="56"/>
      <c r="K61" s="57"/>
      <c r="L61" s="57"/>
      <c r="M61" s="54"/>
      <c r="N61" s="54"/>
      <c r="O61" s="55"/>
      <c r="P61" s="55"/>
      <c r="Q61" s="54"/>
      <c r="R61" s="54"/>
      <c r="S61" s="54"/>
      <c r="T61" s="58"/>
      <c r="U61" s="58"/>
      <c r="V61" s="58" t="s">
        <v>0</v>
      </c>
      <c r="W61" s="59"/>
      <c r="X61" s="55"/>
    </row>
    <row r="62" spans="4:23" ht="9.75">
      <c r="D62" s="60" t="s">
        <v>152</v>
      </c>
      <c r="E62" s="61">
        <f>J62</f>
        <v>0</v>
      </c>
      <c r="H62" s="61">
        <f>SUM(H59:H61)</f>
        <v>0</v>
      </c>
      <c r="I62" s="61">
        <f>SUM(I59:I61)</f>
        <v>0</v>
      </c>
      <c r="J62" s="61">
        <f>SUM(J59:J61)</f>
        <v>0</v>
      </c>
      <c r="L62" s="62">
        <f>SUM(L59:L61)</f>
        <v>0</v>
      </c>
      <c r="N62" s="63">
        <f>SUM(N59:N61)</f>
        <v>0</v>
      </c>
      <c r="W62" s="32">
        <f>SUM(W59:W61)</f>
        <v>0</v>
      </c>
    </row>
    <row r="64" ht="9.75">
      <c r="B64" s="26" t="s">
        <v>153</v>
      </c>
    </row>
    <row r="65" spans="1:26" ht="20.25">
      <c r="A65" s="24">
        <v>19</v>
      </c>
      <c r="B65" s="25" t="s">
        <v>72</v>
      </c>
      <c r="C65" s="26" t="s">
        <v>154</v>
      </c>
      <c r="D65" s="51" t="s">
        <v>155</v>
      </c>
      <c r="E65" s="28">
        <v>2.563</v>
      </c>
      <c r="F65" s="27" t="s">
        <v>115</v>
      </c>
      <c r="H65" s="29">
        <f>ROUND(E65*G65,2)</f>
        <v>0</v>
      </c>
      <c r="J65" s="29">
        <f>ROUND(E65*G65,2)</f>
        <v>0</v>
      </c>
      <c r="K65" s="30">
        <v>0.10562</v>
      </c>
      <c r="L65" s="30">
        <f>E65*K65</f>
        <v>0.27070406</v>
      </c>
      <c r="P65" s="27" t="s">
        <v>76</v>
      </c>
      <c r="V65" s="31" t="s">
        <v>16</v>
      </c>
      <c r="Z65" s="27" t="s">
        <v>135</v>
      </c>
    </row>
    <row r="66" spans="4:24" ht="9.75">
      <c r="D66" s="53" t="s">
        <v>156</v>
      </c>
      <c r="E66" s="54"/>
      <c r="F66" s="55"/>
      <c r="G66" s="56"/>
      <c r="H66" s="56"/>
      <c r="I66" s="56"/>
      <c r="J66" s="56"/>
      <c r="K66" s="57"/>
      <c r="L66" s="57"/>
      <c r="M66" s="54"/>
      <c r="N66" s="54"/>
      <c r="O66" s="55"/>
      <c r="P66" s="55"/>
      <c r="Q66" s="54"/>
      <c r="R66" s="54"/>
      <c r="S66" s="54"/>
      <c r="T66" s="58"/>
      <c r="U66" s="58"/>
      <c r="V66" s="58" t="s">
        <v>0</v>
      </c>
      <c r="W66" s="59"/>
      <c r="X66" s="55"/>
    </row>
    <row r="67" spans="1:27" ht="9.75">
      <c r="A67" s="24">
        <v>20</v>
      </c>
      <c r="B67" s="25" t="s">
        <v>141</v>
      </c>
      <c r="C67" s="26" t="s">
        <v>157</v>
      </c>
      <c r="D67" s="51" t="s">
        <v>158</v>
      </c>
      <c r="E67" s="28">
        <v>5.177</v>
      </c>
      <c r="F67" s="27" t="s">
        <v>144</v>
      </c>
      <c r="I67" s="29">
        <f>ROUND(E67*G67,2)</f>
        <v>0</v>
      </c>
      <c r="J67" s="29">
        <f>ROUND(E67*G67,2)</f>
        <v>0</v>
      </c>
      <c r="K67" s="30">
        <v>0.014</v>
      </c>
      <c r="L67" s="30">
        <f>E67*K67</f>
        <v>0.072478</v>
      </c>
      <c r="P67" s="27" t="s">
        <v>76</v>
      </c>
      <c r="V67" s="31" t="s">
        <v>15</v>
      </c>
      <c r="Z67" s="27" t="s">
        <v>159</v>
      </c>
      <c r="AA67" s="27" t="s">
        <v>76</v>
      </c>
    </row>
    <row r="68" spans="4:24" ht="9.75">
      <c r="D68" s="53" t="s">
        <v>160</v>
      </c>
      <c r="E68" s="54"/>
      <c r="F68" s="55"/>
      <c r="G68" s="56"/>
      <c r="H68" s="56"/>
      <c r="I68" s="56"/>
      <c r="J68" s="56"/>
      <c r="K68" s="57"/>
      <c r="L68" s="57"/>
      <c r="M68" s="54"/>
      <c r="N68" s="54"/>
      <c r="O68" s="55"/>
      <c r="P68" s="55"/>
      <c r="Q68" s="54"/>
      <c r="R68" s="54"/>
      <c r="S68" s="54"/>
      <c r="T68" s="58"/>
      <c r="U68" s="58"/>
      <c r="V68" s="58" t="s">
        <v>0</v>
      </c>
      <c r="W68" s="59"/>
      <c r="X68" s="55"/>
    </row>
    <row r="69" spans="1:26" ht="9.75">
      <c r="A69" s="24">
        <v>21</v>
      </c>
      <c r="B69" s="25" t="s">
        <v>72</v>
      </c>
      <c r="C69" s="26" t="s">
        <v>161</v>
      </c>
      <c r="D69" s="51" t="s">
        <v>162</v>
      </c>
      <c r="E69" s="28">
        <v>2.288</v>
      </c>
      <c r="F69" s="27" t="s">
        <v>88</v>
      </c>
      <c r="H69" s="29">
        <f>ROUND(E69*G69,2)</f>
        <v>0</v>
      </c>
      <c r="J69" s="29">
        <f>ROUND(E69*G69,2)</f>
        <v>0</v>
      </c>
      <c r="K69" s="30">
        <v>2.36285</v>
      </c>
      <c r="L69" s="30">
        <f>E69*K69</f>
        <v>5.4062008</v>
      </c>
      <c r="P69" s="27" t="s">
        <v>76</v>
      </c>
      <c r="V69" s="31" t="s">
        <v>16</v>
      </c>
      <c r="Z69" s="27" t="s">
        <v>135</v>
      </c>
    </row>
    <row r="70" spans="4:24" ht="9.75">
      <c r="D70" s="53" t="s">
        <v>163</v>
      </c>
      <c r="E70" s="54"/>
      <c r="F70" s="55"/>
      <c r="G70" s="56"/>
      <c r="H70" s="56"/>
      <c r="I70" s="56"/>
      <c r="J70" s="56"/>
      <c r="K70" s="57"/>
      <c r="L70" s="57"/>
      <c r="M70" s="54"/>
      <c r="N70" s="54"/>
      <c r="O70" s="55"/>
      <c r="P70" s="55"/>
      <c r="Q70" s="54"/>
      <c r="R70" s="54"/>
      <c r="S70" s="54"/>
      <c r="T70" s="58"/>
      <c r="U70" s="58"/>
      <c r="V70" s="58" t="s">
        <v>0</v>
      </c>
      <c r="W70" s="59"/>
      <c r="X70" s="55"/>
    </row>
    <row r="71" spans="4:24" ht="9.75">
      <c r="D71" s="53" t="s">
        <v>164</v>
      </c>
      <c r="E71" s="54"/>
      <c r="F71" s="55"/>
      <c r="G71" s="56"/>
      <c r="H71" s="56"/>
      <c r="I71" s="56"/>
      <c r="J71" s="56"/>
      <c r="K71" s="57"/>
      <c r="L71" s="57"/>
      <c r="M71" s="54"/>
      <c r="N71" s="54"/>
      <c r="O71" s="55"/>
      <c r="P71" s="55"/>
      <c r="Q71" s="54"/>
      <c r="R71" s="54"/>
      <c r="S71" s="54"/>
      <c r="T71" s="58"/>
      <c r="U71" s="58"/>
      <c r="V71" s="58" t="s">
        <v>0</v>
      </c>
      <c r="W71" s="59"/>
      <c r="X71" s="55"/>
    </row>
    <row r="72" spans="1:26" ht="20.25">
      <c r="A72" s="24">
        <v>22</v>
      </c>
      <c r="B72" s="25" t="s">
        <v>72</v>
      </c>
      <c r="C72" s="26" t="s">
        <v>165</v>
      </c>
      <c r="D72" s="51" t="s">
        <v>166</v>
      </c>
      <c r="E72" s="28">
        <v>1.37</v>
      </c>
      <c r="F72" s="27" t="s">
        <v>115</v>
      </c>
      <c r="H72" s="29">
        <f>ROUND(E72*G72,2)</f>
        <v>0</v>
      </c>
      <c r="J72" s="29">
        <f>ROUND(E72*G72,2)</f>
        <v>0</v>
      </c>
      <c r="K72" s="30">
        <v>0.11265</v>
      </c>
      <c r="L72" s="30">
        <f>E72*K72</f>
        <v>0.1543305</v>
      </c>
      <c r="P72" s="27" t="s">
        <v>76</v>
      </c>
      <c r="V72" s="31" t="s">
        <v>16</v>
      </c>
      <c r="Z72" s="27" t="s">
        <v>135</v>
      </c>
    </row>
    <row r="73" spans="1:27" ht="9.75">
      <c r="A73" s="24">
        <v>23</v>
      </c>
      <c r="B73" s="25" t="s">
        <v>141</v>
      </c>
      <c r="C73" s="26" t="s">
        <v>167</v>
      </c>
      <c r="D73" s="51" t="s">
        <v>168</v>
      </c>
      <c r="E73" s="28">
        <v>1.37</v>
      </c>
      <c r="F73" s="27" t="s">
        <v>115</v>
      </c>
      <c r="I73" s="29">
        <f>ROUND(E73*G73,2)</f>
        <v>0</v>
      </c>
      <c r="J73" s="29">
        <f>ROUND(E73*G73,2)</f>
        <v>0</v>
      </c>
      <c r="P73" s="27" t="s">
        <v>76</v>
      </c>
      <c r="V73" s="31" t="s">
        <v>15</v>
      </c>
      <c r="Z73" s="27" t="s">
        <v>169</v>
      </c>
      <c r="AA73" s="27">
        <v>2010050</v>
      </c>
    </row>
    <row r="74" spans="1:26" ht="9.75">
      <c r="A74" s="24">
        <v>24</v>
      </c>
      <c r="B74" s="25" t="s">
        <v>72</v>
      </c>
      <c r="C74" s="26" t="s">
        <v>170</v>
      </c>
      <c r="D74" s="51" t="s">
        <v>171</v>
      </c>
      <c r="E74" s="28">
        <v>106</v>
      </c>
      <c r="F74" s="27" t="s">
        <v>144</v>
      </c>
      <c r="H74" s="29">
        <f>ROUND(E74*G74,2)</f>
        <v>0</v>
      </c>
      <c r="J74" s="29">
        <f>ROUND(E74*G74,2)</f>
        <v>0</v>
      </c>
      <c r="K74" s="30">
        <v>0.05767</v>
      </c>
      <c r="L74" s="30">
        <f>E74*K74</f>
        <v>6.11302</v>
      </c>
      <c r="P74" s="27" t="s">
        <v>76</v>
      </c>
      <c r="V74" s="31" t="s">
        <v>16</v>
      </c>
      <c r="Z74" s="27" t="s">
        <v>135</v>
      </c>
    </row>
    <row r="75" spans="4:24" ht="9.75">
      <c r="D75" s="53" t="s">
        <v>172</v>
      </c>
      <c r="E75" s="54"/>
      <c r="F75" s="55"/>
      <c r="G75" s="56"/>
      <c r="H75" s="56"/>
      <c r="I75" s="56"/>
      <c r="J75" s="56"/>
      <c r="K75" s="57"/>
      <c r="L75" s="57"/>
      <c r="M75" s="54"/>
      <c r="N75" s="54"/>
      <c r="O75" s="55"/>
      <c r="P75" s="55"/>
      <c r="Q75" s="54"/>
      <c r="R75" s="54"/>
      <c r="S75" s="54"/>
      <c r="T75" s="58"/>
      <c r="U75" s="58"/>
      <c r="V75" s="58" t="s">
        <v>0</v>
      </c>
      <c r="W75" s="59"/>
      <c r="X75" s="55"/>
    </row>
    <row r="76" spans="4:24" ht="9.75">
      <c r="D76" s="53" t="s">
        <v>173</v>
      </c>
      <c r="E76" s="54"/>
      <c r="F76" s="55"/>
      <c r="G76" s="56"/>
      <c r="H76" s="56"/>
      <c r="I76" s="56"/>
      <c r="J76" s="56"/>
      <c r="K76" s="57"/>
      <c r="L76" s="57"/>
      <c r="M76" s="54"/>
      <c r="N76" s="54"/>
      <c r="O76" s="55"/>
      <c r="P76" s="55"/>
      <c r="Q76" s="54"/>
      <c r="R76" s="54"/>
      <c r="S76" s="54"/>
      <c r="T76" s="58"/>
      <c r="U76" s="58"/>
      <c r="V76" s="58" t="s">
        <v>0</v>
      </c>
      <c r="W76" s="59"/>
      <c r="X76" s="55"/>
    </row>
    <row r="77" spans="1:27" ht="9.75">
      <c r="A77" s="24">
        <v>25</v>
      </c>
      <c r="B77" s="25" t="s">
        <v>141</v>
      </c>
      <c r="C77" s="26" t="s">
        <v>174</v>
      </c>
      <c r="D77" s="51" t="s">
        <v>175</v>
      </c>
      <c r="E77" s="28">
        <v>76.76</v>
      </c>
      <c r="F77" s="27" t="s">
        <v>144</v>
      </c>
      <c r="I77" s="29">
        <f>ROUND(E77*G77,2)</f>
        <v>0</v>
      </c>
      <c r="J77" s="29">
        <f>ROUND(E77*G77,2)</f>
        <v>0</v>
      </c>
      <c r="K77" s="30">
        <v>0.019</v>
      </c>
      <c r="L77" s="30">
        <f>E77*K77</f>
        <v>1.45844</v>
      </c>
      <c r="P77" s="27" t="s">
        <v>76</v>
      </c>
      <c r="V77" s="31" t="s">
        <v>15</v>
      </c>
      <c r="Z77" s="27" t="s">
        <v>159</v>
      </c>
      <c r="AA77" s="27" t="s">
        <v>76</v>
      </c>
    </row>
    <row r="78" spans="4:24" ht="9.75">
      <c r="D78" s="53" t="s">
        <v>176</v>
      </c>
      <c r="E78" s="54"/>
      <c r="F78" s="55"/>
      <c r="G78" s="56"/>
      <c r="H78" s="56"/>
      <c r="I78" s="56"/>
      <c r="J78" s="56"/>
      <c r="K78" s="57"/>
      <c r="L78" s="57"/>
      <c r="M78" s="54"/>
      <c r="N78" s="54"/>
      <c r="O78" s="55"/>
      <c r="P78" s="55"/>
      <c r="Q78" s="54"/>
      <c r="R78" s="54"/>
      <c r="S78" s="54"/>
      <c r="T78" s="58"/>
      <c r="U78" s="58"/>
      <c r="V78" s="58" t="s">
        <v>0</v>
      </c>
      <c r="W78" s="59"/>
      <c r="X78" s="55"/>
    </row>
    <row r="79" spans="1:27" ht="9.75">
      <c r="A79" s="24">
        <v>26</v>
      </c>
      <c r="B79" s="25" t="s">
        <v>141</v>
      </c>
      <c r="C79" s="26" t="s">
        <v>177</v>
      </c>
      <c r="D79" s="51" t="s">
        <v>178</v>
      </c>
      <c r="E79" s="28">
        <v>30.3</v>
      </c>
      <c r="F79" s="27" t="s">
        <v>144</v>
      </c>
      <c r="I79" s="29">
        <f>ROUND(E79*G79,2)</f>
        <v>0</v>
      </c>
      <c r="J79" s="29">
        <f>ROUND(E79*G79,2)</f>
        <v>0</v>
      </c>
      <c r="K79" s="30">
        <v>0.03</v>
      </c>
      <c r="L79" s="30">
        <f>E79*K79</f>
        <v>0.909</v>
      </c>
      <c r="P79" s="27" t="s">
        <v>76</v>
      </c>
      <c r="V79" s="31" t="s">
        <v>15</v>
      </c>
      <c r="Z79" s="27" t="s">
        <v>159</v>
      </c>
      <c r="AA79" s="27" t="s">
        <v>76</v>
      </c>
    </row>
    <row r="80" spans="4:24" ht="9.75">
      <c r="D80" s="53" t="s">
        <v>179</v>
      </c>
      <c r="E80" s="54"/>
      <c r="F80" s="55"/>
      <c r="G80" s="56"/>
      <c r="H80" s="56"/>
      <c r="I80" s="56"/>
      <c r="J80" s="56"/>
      <c r="K80" s="57"/>
      <c r="L80" s="57"/>
      <c r="M80" s="54"/>
      <c r="N80" s="54"/>
      <c r="O80" s="55"/>
      <c r="P80" s="55"/>
      <c r="Q80" s="54"/>
      <c r="R80" s="54"/>
      <c r="S80" s="54"/>
      <c r="T80" s="58"/>
      <c r="U80" s="58"/>
      <c r="V80" s="58" t="s">
        <v>0</v>
      </c>
      <c r="W80" s="59"/>
      <c r="X80" s="55"/>
    </row>
    <row r="81" spans="1:26" ht="9.75">
      <c r="A81" s="24">
        <v>27</v>
      </c>
      <c r="B81" s="25" t="s">
        <v>72</v>
      </c>
      <c r="C81" s="26" t="s">
        <v>180</v>
      </c>
      <c r="D81" s="51" t="s">
        <v>181</v>
      </c>
      <c r="E81" s="28">
        <v>15</v>
      </c>
      <c r="F81" s="27" t="s">
        <v>144</v>
      </c>
      <c r="H81" s="29">
        <f>ROUND(E81*G81,2)</f>
        <v>0</v>
      </c>
      <c r="J81" s="29">
        <f>ROUND(E81*G81,2)</f>
        <v>0</v>
      </c>
      <c r="K81" s="30">
        <v>0.06919</v>
      </c>
      <c r="L81" s="30">
        <f>E81*K81</f>
        <v>1.03785</v>
      </c>
      <c r="P81" s="27" t="s">
        <v>76</v>
      </c>
      <c r="V81" s="31" t="s">
        <v>16</v>
      </c>
      <c r="Z81" s="27" t="s">
        <v>135</v>
      </c>
    </row>
    <row r="82" spans="4:24" ht="9.75">
      <c r="D82" s="53" t="s">
        <v>182</v>
      </c>
      <c r="E82" s="54"/>
      <c r="F82" s="55"/>
      <c r="G82" s="56"/>
      <c r="H82" s="56"/>
      <c r="I82" s="56"/>
      <c r="J82" s="56"/>
      <c r="K82" s="57"/>
      <c r="L82" s="57"/>
      <c r="M82" s="54"/>
      <c r="N82" s="54"/>
      <c r="O82" s="55"/>
      <c r="P82" s="55"/>
      <c r="Q82" s="54"/>
      <c r="R82" s="54"/>
      <c r="S82" s="54"/>
      <c r="T82" s="58"/>
      <c r="U82" s="58"/>
      <c r="V82" s="58" t="s">
        <v>0</v>
      </c>
      <c r="W82" s="59"/>
      <c r="X82" s="55"/>
    </row>
    <row r="83" spans="1:27" ht="9.75">
      <c r="A83" s="24">
        <v>28</v>
      </c>
      <c r="B83" s="25" t="s">
        <v>141</v>
      </c>
      <c r="C83" s="26" t="s">
        <v>183</v>
      </c>
      <c r="D83" s="51" t="s">
        <v>184</v>
      </c>
      <c r="E83" s="28">
        <v>15.15</v>
      </c>
      <c r="F83" s="27" t="s">
        <v>144</v>
      </c>
      <c r="I83" s="29">
        <f>ROUND(E83*G83,2)</f>
        <v>0</v>
      </c>
      <c r="J83" s="29">
        <f>ROUND(E83*G83,2)</f>
        <v>0</v>
      </c>
      <c r="K83" s="30">
        <v>0.038</v>
      </c>
      <c r="L83" s="30">
        <f>E83*K83</f>
        <v>0.5757</v>
      </c>
      <c r="P83" s="27" t="s">
        <v>76</v>
      </c>
      <c r="V83" s="31" t="s">
        <v>15</v>
      </c>
      <c r="Z83" s="27" t="s">
        <v>159</v>
      </c>
      <c r="AA83" s="27" t="s">
        <v>76</v>
      </c>
    </row>
    <row r="84" spans="4:24" ht="9.75">
      <c r="D84" s="53" t="s">
        <v>185</v>
      </c>
      <c r="E84" s="54"/>
      <c r="F84" s="55"/>
      <c r="G84" s="56"/>
      <c r="H84" s="56"/>
      <c r="I84" s="56"/>
      <c r="J84" s="56"/>
      <c r="K84" s="57"/>
      <c r="L84" s="57"/>
      <c r="M84" s="54"/>
      <c r="N84" s="54"/>
      <c r="O84" s="55"/>
      <c r="P84" s="55"/>
      <c r="Q84" s="54"/>
      <c r="R84" s="54"/>
      <c r="S84" s="54"/>
      <c r="T84" s="58"/>
      <c r="U84" s="58"/>
      <c r="V84" s="58" t="s">
        <v>0</v>
      </c>
      <c r="W84" s="59"/>
      <c r="X84" s="55"/>
    </row>
    <row r="85" spans="1:26" ht="9.75">
      <c r="A85" s="24">
        <v>29</v>
      </c>
      <c r="B85" s="25" t="s">
        <v>186</v>
      </c>
      <c r="C85" s="26" t="s">
        <v>187</v>
      </c>
      <c r="D85" s="51" t="s">
        <v>188</v>
      </c>
      <c r="E85" s="28">
        <v>13.13</v>
      </c>
      <c r="F85" s="27" t="s">
        <v>115</v>
      </c>
      <c r="H85" s="29">
        <f>ROUND(E85*G85,2)</f>
        <v>0</v>
      </c>
      <c r="J85" s="29">
        <f>ROUND(E85*G85,2)</f>
        <v>0</v>
      </c>
      <c r="M85" s="28">
        <v>0.07</v>
      </c>
      <c r="N85" s="28">
        <f>E85*M85</f>
        <v>0.9191000000000001</v>
      </c>
      <c r="P85" s="27" t="s">
        <v>76</v>
      </c>
      <c r="V85" s="31" t="s">
        <v>16</v>
      </c>
      <c r="Z85" s="27" t="s">
        <v>77</v>
      </c>
    </row>
    <row r="86" spans="4:24" ht="9.75">
      <c r="D86" s="53" t="s">
        <v>189</v>
      </c>
      <c r="E86" s="54"/>
      <c r="F86" s="55"/>
      <c r="G86" s="56"/>
      <c r="H86" s="56"/>
      <c r="I86" s="56"/>
      <c r="J86" s="56"/>
      <c r="K86" s="57"/>
      <c r="L86" s="57"/>
      <c r="M86" s="54"/>
      <c r="N86" s="54"/>
      <c r="O86" s="55"/>
      <c r="P86" s="55"/>
      <c r="Q86" s="54"/>
      <c r="R86" s="54"/>
      <c r="S86" s="54"/>
      <c r="T86" s="58"/>
      <c r="U86" s="58"/>
      <c r="V86" s="58" t="s">
        <v>0</v>
      </c>
      <c r="W86" s="59"/>
      <c r="X86" s="55"/>
    </row>
    <row r="87" spans="1:26" ht="9.75">
      <c r="A87" s="24">
        <v>30</v>
      </c>
      <c r="B87" s="25" t="s">
        <v>186</v>
      </c>
      <c r="C87" s="26" t="s">
        <v>190</v>
      </c>
      <c r="D87" s="51" t="s">
        <v>191</v>
      </c>
      <c r="E87" s="28">
        <v>0.193</v>
      </c>
      <c r="F87" s="27" t="s">
        <v>88</v>
      </c>
      <c r="H87" s="29">
        <f>ROUND(E87*G87,2)</f>
        <v>0</v>
      </c>
      <c r="J87" s="29">
        <f>ROUND(E87*G87,2)</f>
        <v>0</v>
      </c>
      <c r="M87" s="28">
        <v>2.2</v>
      </c>
      <c r="N87" s="28">
        <f>E87*M87</f>
        <v>0.42460000000000003</v>
      </c>
      <c r="P87" s="27" t="s">
        <v>76</v>
      </c>
      <c r="V87" s="31" t="s">
        <v>16</v>
      </c>
      <c r="Z87" s="27" t="s">
        <v>77</v>
      </c>
    </row>
    <row r="88" spans="4:24" ht="9.75">
      <c r="D88" s="53" t="s">
        <v>192</v>
      </c>
      <c r="E88" s="54"/>
      <c r="F88" s="55"/>
      <c r="G88" s="56"/>
      <c r="H88" s="56"/>
      <c r="I88" s="56"/>
      <c r="J88" s="56"/>
      <c r="K88" s="57"/>
      <c r="L88" s="57"/>
      <c r="M88" s="54"/>
      <c r="N88" s="54"/>
      <c r="O88" s="55"/>
      <c r="P88" s="55"/>
      <c r="Q88" s="54"/>
      <c r="R88" s="54"/>
      <c r="S88" s="54"/>
      <c r="T88" s="58"/>
      <c r="U88" s="58"/>
      <c r="V88" s="58" t="s">
        <v>0</v>
      </c>
      <c r="W88" s="59"/>
      <c r="X88" s="55"/>
    </row>
    <row r="89" spans="1:26" ht="9.75">
      <c r="A89" s="24">
        <v>31</v>
      </c>
      <c r="B89" s="25" t="s">
        <v>186</v>
      </c>
      <c r="C89" s="26" t="s">
        <v>193</v>
      </c>
      <c r="D89" s="51" t="s">
        <v>194</v>
      </c>
      <c r="E89" s="28">
        <v>1</v>
      </c>
      <c r="F89" s="27" t="s">
        <v>144</v>
      </c>
      <c r="H89" s="29">
        <f>ROUND(E89*G89,2)</f>
        <v>0</v>
      </c>
      <c r="J89" s="29">
        <f>ROUND(E89*G89,2)</f>
        <v>0</v>
      </c>
      <c r="M89" s="28">
        <v>0.03</v>
      </c>
      <c r="N89" s="28">
        <f>E89*M89</f>
        <v>0.03</v>
      </c>
      <c r="P89" s="27" t="s">
        <v>76</v>
      </c>
      <c r="V89" s="31" t="s">
        <v>16</v>
      </c>
      <c r="Z89" s="27" t="s">
        <v>145</v>
      </c>
    </row>
    <row r="90" spans="1:26" ht="9.75">
      <c r="A90" s="24">
        <v>32</v>
      </c>
      <c r="B90" s="25" t="s">
        <v>186</v>
      </c>
      <c r="C90" s="26" t="s">
        <v>195</v>
      </c>
      <c r="D90" s="51" t="s">
        <v>196</v>
      </c>
      <c r="E90" s="28">
        <v>6.47</v>
      </c>
      <c r="F90" s="27" t="s">
        <v>115</v>
      </c>
      <c r="H90" s="29">
        <f>ROUND(E90*G90,2)</f>
        <v>0</v>
      </c>
      <c r="J90" s="29">
        <f>ROUND(E90*G90,2)</f>
        <v>0</v>
      </c>
      <c r="M90" s="28">
        <v>0.012</v>
      </c>
      <c r="N90" s="28">
        <f>E90*M90</f>
        <v>0.07764</v>
      </c>
      <c r="P90" s="27" t="s">
        <v>76</v>
      </c>
      <c r="V90" s="31" t="s">
        <v>16</v>
      </c>
      <c r="Z90" s="27" t="s">
        <v>145</v>
      </c>
    </row>
    <row r="91" spans="4:24" ht="9.75">
      <c r="D91" s="53" t="s">
        <v>197</v>
      </c>
      <c r="E91" s="54"/>
      <c r="F91" s="55"/>
      <c r="G91" s="56"/>
      <c r="H91" s="56"/>
      <c r="I91" s="56"/>
      <c r="J91" s="56"/>
      <c r="K91" s="57"/>
      <c r="L91" s="57"/>
      <c r="M91" s="54"/>
      <c r="N91" s="54"/>
      <c r="O91" s="55"/>
      <c r="P91" s="55"/>
      <c r="Q91" s="54"/>
      <c r="R91" s="54"/>
      <c r="S91" s="54"/>
      <c r="T91" s="58"/>
      <c r="U91" s="58"/>
      <c r="V91" s="58" t="s">
        <v>0</v>
      </c>
      <c r="W91" s="59"/>
      <c r="X91" s="55"/>
    </row>
    <row r="92" spans="1:26" ht="9.75">
      <c r="A92" s="24">
        <v>33</v>
      </c>
      <c r="B92" s="25" t="s">
        <v>85</v>
      </c>
      <c r="C92" s="26" t="s">
        <v>198</v>
      </c>
      <c r="D92" s="51" t="s">
        <v>199</v>
      </c>
      <c r="E92" s="28">
        <v>16.011</v>
      </c>
      <c r="F92" s="27" t="s">
        <v>200</v>
      </c>
      <c r="H92" s="29">
        <f>ROUND(E92*G92,2)</f>
        <v>0</v>
      </c>
      <c r="J92" s="29">
        <f>ROUND(E92*G92,2)</f>
        <v>0</v>
      </c>
      <c r="P92" s="27" t="s">
        <v>76</v>
      </c>
      <c r="V92" s="31" t="s">
        <v>16</v>
      </c>
      <c r="Z92" s="27" t="s">
        <v>77</v>
      </c>
    </row>
    <row r="93" spans="1:26" ht="9.75">
      <c r="A93" s="24">
        <v>34</v>
      </c>
      <c r="B93" s="25" t="s">
        <v>85</v>
      </c>
      <c r="C93" s="26" t="s">
        <v>201</v>
      </c>
      <c r="D93" s="51" t="s">
        <v>202</v>
      </c>
      <c r="E93" s="28">
        <v>16.011</v>
      </c>
      <c r="F93" s="27" t="s">
        <v>200</v>
      </c>
      <c r="H93" s="29">
        <f>ROUND(E93*G93,2)</f>
        <v>0</v>
      </c>
      <c r="J93" s="29">
        <f>ROUND(E93*G93,2)</f>
        <v>0</v>
      </c>
      <c r="P93" s="27" t="s">
        <v>76</v>
      </c>
      <c r="V93" s="31" t="s">
        <v>16</v>
      </c>
      <c r="Z93" s="27" t="s">
        <v>77</v>
      </c>
    </row>
    <row r="94" spans="1:26" ht="9.75">
      <c r="A94" s="24">
        <v>35</v>
      </c>
      <c r="B94" s="25" t="s">
        <v>85</v>
      </c>
      <c r="C94" s="26" t="s">
        <v>203</v>
      </c>
      <c r="D94" s="51" t="s">
        <v>204</v>
      </c>
      <c r="E94" s="28">
        <v>160.11</v>
      </c>
      <c r="F94" s="27" t="s">
        <v>200</v>
      </c>
      <c r="H94" s="29">
        <f>ROUND(E94*G94,2)</f>
        <v>0</v>
      </c>
      <c r="J94" s="29">
        <f>ROUND(E94*G94,2)</f>
        <v>0</v>
      </c>
      <c r="P94" s="27" t="s">
        <v>76</v>
      </c>
      <c r="V94" s="31" t="s">
        <v>16</v>
      </c>
      <c r="Z94" s="27" t="s">
        <v>77</v>
      </c>
    </row>
    <row r="95" spans="4:24" ht="9.75">
      <c r="D95" s="53" t="s">
        <v>205</v>
      </c>
      <c r="E95" s="54"/>
      <c r="F95" s="55"/>
      <c r="G95" s="56"/>
      <c r="H95" s="56"/>
      <c r="I95" s="56"/>
      <c r="J95" s="56"/>
      <c r="K95" s="57"/>
      <c r="L95" s="57"/>
      <c r="M95" s="54"/>
      <c r="N95" s="54"/>
      <c r="O95" s="55"/>
      <c r="P95" s="55"/>
      <c r="Q95" s="54"/>
      <c r="R95" s="54"/>
      <c r="S95" s="54"/>
      <c r="T95" s="58"/>
      <c r="U95" s="58"/>
      <c r="V95" s="58" t="s">
        <v>0</v>
      </c>
      <c r="W95" s="59"/>
      <c r="X95" s="55"/>
    </row>
    <row r="96" spans="1:26" ht="9.75">
      <c r="A96" s="24">
        <v>36</v>
      </c>
      <c r="B96" s="25" t="s">
        <v>85</v>
      </c>
      <c r="C96" s="26" t="s">
        <v>206</v>
      </c>
      <c r="D96" s="51" t="s">
        <v>207</v>
      </c>
      <c r="E96" s="28">
        <v>16.011</v>
      </c>
      <c r="F96" s="27" t="s">
        <v>200</v>
      </c>
      <c r="H96" s="29">
        <f>ROUND(E96*G96,2)</f>
        <v>0</v>
      </c>
      <c r="J96" s="29">
        <f>ROUND(E96*G96,2)</f>
        <v>0</v>
      </c>
      <c r="P96" s="27" t="s">
        <v>76</v>
      </c>
      <c r="V96" s="31" t="s">
        <v>16</v>
      </c>
      <c r="Z96" s="27" t="s">
        <v>77</v>
      </c>
    </row>
    <row r="97" spans="1:26" ht="20.25">
      <c r="A97" s="24">
        <v>37</v>
      </c>
      <c r="B97" s="25" t="s">
        <v>85</v>
      </c>
      <c r="C97" s="26" t="s">
        <v>208</v>
      </c>
      <c r="D97" s="51" t="s">
        <v>209</v>
      </c>
      <c r="E97" s="28">
        <v>16.011</v>
      </c>
      <c r="F97" s="27" t="s">
        <v>200</v>
      </c>
      <c r="H97" s="29">
        <f>ROUND(E97*G97,2)</f>
        <v>0</v>
      </c>
      <c r="J97" s="29">
        <f>ROUND(E97*G97,2)</f>
        <v>0</v>
      </c>
      <c r="K97" s="30">
        <v>1</v>
      </c>
      <c r="L97" s="30">
        <f>E97*K97</f>
        <v>16.011</v>
      </c>
      <c r="P97" s="27" t="s">
        <v>76</v>
      </c>
      <c r="V97" s="31" t="s">
        <v>16</v>
      </c>
      <c r="Z97" s="27" t="s">
        <v>210</v>
      </c>
    </row>
    <row r="98" spans="1:26" ht="9.75">
      <c r="A98" s="24">
        <v>38</v>
      </c>
      <c r="B98" s="25" t="s">
        <v>211</v>
      </c>
      <c r="C98" s="26" t="s">
        <v>212</v>
      </c>
      <c r="D98" s="51" t="s">
        <v>213</v>
      </c>
      <c r="E98" s="28">
        <v>32.242</v>
      </c>
      <c r="F98" s="27" t="s">
        <v>200</v>
      </c>
      <c r="H98" s="29">
        <f>ROUND(E98*G98,2)</f>
        <v>0</v>
      </c>
      <c r="J98" s="29">
        <f>ROUND(E98*G98,2)</f>
        <v>0</v>
      </c>
      <c r="P98" s="27" t="s">
        <v>76</v>
      </c>
      <c r="V98" s="31" t="s">
        <v>16</v>
      </c>
      <c r="Z98" s="27" t="s">
        <v>151</v>
      </c>
    </row>
    <row r="99" spans="4:23" ht="9.75">
      <c r="D99" s="60" t="s">
        <v>214</v>
      </c>
      <c r="E99" s="61">
        <f>J99</f>
        <v>0</v>
      </c>
      <c r="H99" s="61">
        <f>SUM(H64:H98)</f>
        <v>0</v>
      </c>
      <c r="I99" s="61">
        <f>SUM(I64:I98)</f>
        <v>0</v>
      </c>
      <c r="J99" s="61">
        <f>SUM(J64:J98)</f>
        <v>0</v>
      </c>
      <c r="L99" s="62">
        <f>SUM(L64:L98)</f>
        <v>32.00872336</v>
      </c>
      <c r="N99" s="63">
        <f>SUM(N64:N98)</f>
        <v>1.45134</v>
      </c>
      <c r="W99" s="32">
        <f>SUM(W64:W98)</f>
        <v>0</v>
      </c>
    </row>
    <row r="101" spans="4:23" ht="9.75">
      <c r="D101" s="60" t="s">
        <v>215</v>
      </c>
      <c r="E101" s="63">
        <f>J101</f>
        <v>0</v>
      </c>
      <c r="H101" s="61">
        <f>+H24+H30+H40+H44+H57+H62+H99</f>
        <v>0</v>
      </c>
      <c r="I101" s="61">
        <f>+I24+I30+I40+I44+I57+I62+I99</f>
        <v>0</v>
      </c>
      <c r="J101" s="61">
        <f>+J24+J30+J40+J44+J57+J62+J99</f>
        <v>0</v>
      </c>
      <c r="L101" s="62">
        <f>+L24+L30+L40+L44+L57+L62+L99</f>
        <v>48.25281945</v>
      </c>
      <c r="N101" s="63">
        <f>+N24+N30+N40+N44+N57+N62+N99</f>
        <v>16.010640000000002</v>
      </c>
      <c r="W101" s="32">
        <f>+W24+W30+W40+W44+W57+W62+W99</f>
        <v>0</v>
      </c>
    </row>
    <row r="103" ht="9.75">
      <c r="B103" s="52" t="s">
        <v>216</v>
      </c>
    </row>
    <row r="104" ht="9.75">
      <c r="B104" s="26" t="s">
        <v>217</v>
      </c>
    </row>
    <row r="105" spans="1:26" ht="9.75">
      <c r="A105" s="24">
        <v>39</v>
      </c>
      <c r="B105" s="25" t="s">
        <v>218</v>
      </c>
      <c r="C105" s="26" t="s">
        <v>219</v>
      </c>
      <c r="D105" s="51" t="s">
        <v>220</v>
      </c>
      <c r="E105" s="28">
        <v>2</v>
      </c>
      <c r="F105" s="27" t="s">
        <v>75</v>
      </c>
      <c r="H105" s="29">
        <f>ROUND(E105*G105,2)</f>
        <v>0</v>
      </c>
      <c r="J105" s="29">
        <f>ROUND(E105*G105,2)</f>
        <v>0</v>
      </c>
      <c r="K105" s="30">
        <v>0.00017</v>
      </c>
      <c r="L105" s="30">
        <f>E105*K105</f>
        <v>0.00034</v>
      </c>
      <c r="P105" s="27" t="s">
        <v>76</v>
      </c>
      <c r="V105" s="31" t="s">
        <v>221</v>
      </c>
      <c r="Z105" s="27" t="s">
        <v>222</v>
      </c>
    </row>
    <row r="106" spans="4:24" ht="9.75">
      <c r="D106" s="53" t="s">
        <v>223</v>
      </c>
      <c r="E106" s="54"/>
      <c r="F106" s="55"/>
      <c r="G106" s="56"/>
      <c r="H106" s="56"/>
      <c r="I106" s="56"/>
      <c r="J106" s="56"/>
      <c r="K106" s="57"/>
      <c r="L106" s="57"/>
      <c r="M106" s="54"/>
      <c r="N106" s="54"/>
      <c r="O106" s="55"/>
      <c r="P106" s="55"/>
      <c r="Q106" s="54"/>
      <c r="R106" s="54"/>
      <c r="S106" s="54"/>
      <c r="T106" s="58"/>
      <c r="U106" s="58"/>
      <c r="V106" s="58" t="s">
        <v>0</v>
      </c>
      <c r="W106" s="59"/>
      <c r="X106" s="55"/>
    </row>
    <row r="107" spans="1:27" ht="9.75">
      <c r="A107" s="24">
        <v>40</v>
      </c>
      <c r="B107" s="25" t="s">
        <v>141</v>
      </c>
      <c r="C107" s="26" t="s">
        <v>224</v>
      </c>
      <c r="D107" s="51" t="s">
        <v>225</v>
      </c>
      <c r="E107" s="28">
        <v>2.24</v>
      </c>
      <c r="F107" s="27" t="s">
        <v>75</v>
      </c>
      <c r="I107" s="29">
        <f>ROUND(E107*G107,2)</f>
        <v>0</v>
      </c>
      <c r="J107" s="29">
        <f>ROUND(E107*G107,2)</f>
        <v>0</v>
      </c>
      <c r="P107" s="27" t="s">
        <v>76</v>
      </c>
      <c r="V107" s="31" t="s">
        <v>15</v>
      </c>
      <c r="Z107" s="27" t="s">
        <v>226</v>
      </c>
      <c r="AA107" s="27">
        <v>103251</v>
      </c>
    </row>
    <row r="108" spans="4:24" ht="9.75">
      <c r="D108" s="53" t="s">
        <v>227</v>
      </c>
      <c r="E108" s="54"/>
      <c r="F108" s="55"/>
      <c r="G108" s="56"/>
      <c r="H108" s="56"/>
      <c r="I108" s="56"/>
      <c r="J108" s="56"/>
      <c r="K108" s="57"/>
      <c r="L108" s="57"/>
      <c r="M108" s="54"/>
      <c r="N108" s="54"/>
      <c r="O108" s="55"/>
      <c r="P108" s="55"/>
      <c r="Q108" s="54"/>
      <c r="R108" s="54"/>
      <c r="S108" s="54"/>
      <c r="T108" s="58"/>
      <c r="U108" s="58"/>
      <c r="V108" s="58" t="s">
        <v>0</v>
      </c>
      <c r="W108" s="59"/>
      <c r="X108" s="55"/>
    </row>
    <row r="109" spans="1:26" ht="9.75">
      <c r="A109" s="24">
        <v>41</v>
      </c>
      <c r="B109" s="25" t="s">
        <v>218</v>
      </c>
      <c r="C109" s="26" t="s">
        <v>228</v>
      </c>
      <c r="D109" s="51" t="s">
        <v>229</v>
      </c>
      <c r="F109" s="27" t="s">
        <v>50</v>
      </c>
      <c r="H109" s="29">
        <f>ROUND(E109*G109,2)</f>
        <v>0</v>
      </c>
      <c r="J109" s="29">
        <f>ROUND(E109*G109,2)</f>
        <v>0</v>
      </c>
      <c r="P109" s="27" t="s">
        <v>76</v>
      </c>
      <c r="V109" s="31" t="s">
        <v>221</v>
      </c>
      <c r="Z109" s="27" t="s">
        <v>222</v>
      </c>
    </row>
    <row r="110" spans="4:23" ht="9.75">
      <c r="D110" s="60" t="s">
        <v>230</v>
      </c>
      <c r="E110" s="61">
        <f>J110</f>
        <v>0</v>
      </c>
      <c r="H110" s="61">
        <f>SUM(H103:H109)</f>
        <v>0</v>
      </c>
      <c r="I110" s="61">
        <f>SUM(I103:I109)</f>
        <v>0</v>
      </c>
      <c r="J110" s="61">
        <f>SUM(J103:J109)</f>
        <v>0</v>
      </c>
      <c r="L110" s="62">
        <f>SUM(L103:L109)</f>
        <v>0.00034</v>
      </c>
      <c r="N110" s="63">
        <f>SUM(N103:N109)</f>
        <v>0</v>
      </c>
      <c r="W110" s="32">
        <f>SUM(W103:W109)</f>
        <v>0</v>
      </c>
    </row>
    <row r="112" ht="9.75">
      <c r="B112" s="26" t="s">
        <v>231</v>
      </c>
    </row>
    <row r="113" spans="1:26" ht="20.25">
      <c r="A113" s="24">
        <v>42</v>
      </c>
      <c r="B113" s="25" t="s">
        <v>232</v>
      </c>
      <c r="C113" s="26" t="s">
        <v>233</v>
      </c>
      <c r="D113" s="51" t="s">
        <v>234</v>
      </c>
      <c r="E113" s="28">
        <v>2</v>
      </c>
      <c r="F113" s="27" t="s">
        <v>75</v>
      </c>
      <c r="H113" s="29">
        <f>ROUND(E113*G113,2)</f>
        <v>0</v>
      </c>
      <c r="J113" s="29">
        <f>ROUND(E113*G113,2)</f>
        <v>0</v>
      </c>
      <c r="K113" s="30">
        <v>0.00983</v>
      </c>
      <c r="L113" s="30">
        <f>E113*K113</f>
        <v>0.01966</v>
      </c>
      <c r="P113" s="27" t="s">
        <v>76</v>
      </c>
      <c r="V113" s="31" t="s">
        <v>221</v>
      </c>
      <c r="Z113" s="27" t="s">
        <v>235</v>
      </c>
    </row>
    <row r="114" spans="4:24" ht="9.75">
      <c r="D114" s="53" t="s">
        <v>223</v>
      </c>
      <c r="E114" s="54"/>
      <c r="F114" s="55"/>
      <c r="G114" s="56"/>
      <c r="H114" s="56"/>
      <c r="I114" s="56"/>
      <c r="J114" s="56"/>
      <c r="K114" s="57"/>
      <c r="L114" s="57"/>
      <c r="M114" s="54"/>
      <c r="N114" s="54"/>
      <c r="O114" s="55"/>
      <c r="P114" s="55"/>
      <c r="Q114" s="54"/>
      <c r="R114" s="54"/>
      <c r="S114" s="54"/>
      <c r="T114" s="58"/>
      <c r="U114" s="58"/>
      <c r="V114" s="58" t="s">
        <v>0</v>
      </c>
      <c r="W114" s="59"/>
      <c r="X114" s="55"/>
    </row>
    <row r="115" spans="1:27" ht="9.75">
      <c r="A115" s="24">
        <v>43</v>
      </c>
      <c r="B115" s="25" t="s">
        <v>141</v>
      </c>
      <c r="C115" s="26" t="s">
        <v>236</v>
      </c>
      <c r="D115" s="51" t="s">
        <v>237</v>
      </c>
      <c r="E115" s="28">
        <v>2.04</v>
      </c>
      <c r="F115" s="27" t="s">
        <v>75</v>
      </c>
      <c r="I115" s="29">
        <f>ROUND(E115*G115,2)</f>
        <v>0</v>
      </c>
      <c r="J115" s="29">
        <f>ROUND(E115*G115,2)</f>
        <v>0</v>
      </c>
      <c r="P115" s="27" t="s">
        <v>76</v>
      </c>
      <c r="V115" s="31" t="s">
        <v>15</v>
      </c>
      <c r="Z115" s="27" t="s">
        <v>226</v>
      </c>
      <c r="AA115" s="27" t="s">
        <v>76</v>
      </c>
    </row>
    <row r="116" spans="4:24" ht="9.75">
      <c r="D116" s="53" t="s">
        <v>238</v>
      </c>
      <c r="E116" s="54"/>
      <c r="F116" s="55"/>
      <c r="G116" s="56"/>
      <c r="H116" s="56"/>
      <c r="I116" s="56"/>
      <c r="J116" s="56"/>
      <c r="K116" s="57"/>
      <c r="L116" s="57"/>
      <c r="M116" s="54"/>
      <c r="N116" s="54"/>
      <c r="O116" s="55"/>
      <c r="P116" s="55"/>
      <c r="Q116" s="54"/>
      <c r="R116" s="54"/>
      <c r="S116" s="54"/>
      <c r="T116" s="58"/>
      <c r="U116" s="58"/>
      <c r="V116" s="58" t="s">
        <v>0</v>
      </c>
      <c r="W116" s="59"/>
      <c r="X116" s="55"/>
    </row>
    <row r="117" spans="1:26" ht="9.75">
      <c r="A117" s="24">
        <v>44</v>
      </c>
      <c r="B117" s="25" t="s">
        <v>232</v>
      </c>
      <c r="C117" s="26" t="s">
        <v>239</v>
      </c>
      <c r="D117" s="51" t="s">
        <v>240</v>
      </c>
      <c r="F117" s="27" t="s">
        <v>50</v>
      </c>
      <c r="H117" s="29">
        <f>ROUND(E117*G117,2)</f>
        <v>0</v>
      </c>
      <c r="J117" s="29">
        <f>ROUND(E117*G117,2)</f>
        <v>0</v>
      </c>
      <c r="P117" s="27" t="s">
        <v>76</v>
      </c>
      <c r="V117" s="31" t="s">
        <v>221</v>
      </c>
      <c r="Z117" s="27" t="s">
        <v>235</v>
      </c>
    </row>
    <row r="118" spans="4:23" ht="9.75">
      <c r="D118" s="60" t="s">
        <v>241</v>
      </c>
      <c r="E118" s="61">
        <f>J118</f>
        <v>0</v>
      </c>
      <c r="H118" s="61">
        <f>SUM(H112:H117)</f>
        <v>0</v>
      </c>
      <c r="I118" s="61">
        <f>SUM(I112:I117)</f>
        <v>0</v>
      </c>
      <c r="J118" s="61">
        <f>SUM(J112:J117)</f>
        <v>0</v>
      </c>
      <c r="L118" s="62">
        <f>SUM(L112:L117)</f>
        <v>0.01966</v>
      </c>
      <c r="N118" s="63">
        <f>SUM(N112:N117)</f>
        <v>0</v>
      </c>
      <c r="W118" s="32">
        <f>SUM(W112:W117)</f>
        <v>0</v>
      </c>
    </row>
    <row r="120" ht="9.75">
      <c r="B120" s="26" t="s">
        <v>242</v>
      </c>
    </row>
    <row r="121" spans="1:26" ht="9.75">
      <c r="A121" s="24">
        <v>45</v>
      </c>
      <c r="B121" s="25" t="s">
        <v>243</v>
      </c>
      <c r="C121" s="26" t="s">
        <v>244</v>
      </c>
      <c r="D121" s="51" t="s">
        <v>245</v>
      </c>
      <c r="E121" s="28">
        <v>3.494</v>
      </c>
      <c r="F121" s="27" t="s">
        <v>75</v>
      </c>
      <c r="H121" s="29">
        <f>ROUND(E121*G121,2)</f>
        <v>0</v>
      </c>
      <c r="J121" s="29">
        <f>ROUND(E121*G121,2)</f>
        <v>0</v>
      </c>
      <c r="K121" s="30">
        <v>3E-05</v>
      </c>
      <c r="L121" s="30">
        <f>E121*K121</f>
        <v>0.00010482</v>
      </c>
      <c r="P121" s="27" t="s">
        <v>76</v>
      </c>
      <c r="V121" s="31" t="s">
        <v>221</v>
      </c>
      <c r="Z121" s="27" t="s">
        <v>246</v>
      </c>
    </row>
    <row r="122" spans="4:24" ht="9.75">
      <c r="D122" s="53" t="s">
        <v>112</v>
      </c>
      <c r="E122" s="54"/>
      <c r="F122" s="55"/>
      <c r="G122" s="56"/>
      <c r="H122" s="56"/>
      <c r="I122" s="56"/>
      <c r="J122" s="56"/>
      <c r="K122" s="57"/>
      <c r="L122" s="57"/>
      <c r="M122" s="54"/>
      <c r="N122" s="54"/>
      <c r="O122" s="55"/>
      <c r="P122" s="55"/>
      <c r="Q122" s="54"/>
      <c r="R122" s="54"/>
      <c r="S122" s="54"/>
      <c r="T122" s="58"/>
      <c r="U122" s="58"/>
      <c r="V122" s="58" t="s">
        <v>0</v>
      </c>
      <c r="W122" s="59"/>
      <c r="X122" s="55"/>
    </row>
    <row r="123" spans="1:27" ht="9.75">
      <c r="A123" s="24">
        <v>46</v>
      </c>
      <c r="B123" s="25" t="s">
        <v>141</v>
      </c>
      <c r="C123" s="26" t="s">
        <v>247</v>
      </c>
      <c r="D123" s="51" t="s">
        <v>248</v>
      </c>
      <c r="E123" s="28">
        <v>1</v>
      </c>
      <c r="F123" s="27" t="s">
        <v>144</v>
      </c>
      <c r="I123" s="29">
        <f>ROUND(E123*G123,2)</f>
        <v>0</v>
      </c>
      <c r="J123" s="29">
        <f>ROUND(E123*G123,2)</f>
        <v>0</v>
      </c>
      <c r="P123" s="27" t="s">
        <v>76</v>
      </c>
      <c r="V123" s="31" t="s">
        <v>15</v>
      </c>
      <c r="Z123" s="27" t="s">
        <v>249</v>
      </c>
      <c r="AA123" s="27" t="s">
        <v>76</v>
      </c>
    </row>
    <row r="124" spans="1:26" ht="9.75">
      <c r="A124" s="24">
        <v>47</v>
      </c>
      <c r="B124" s="25" t="s">
        <v>243</v>
      </c>
      <c r="C124" s="26" t="s">
        <v>250</v>
      </c>
      <c r="D124" s="51" t="s">
        <v>251</v>
      </c>
      <c r="E124" s="28">
        <v>12.786</v>
      </c>
      <c r="F124" s="27" t="s">
        <v>115</v>
      </c>
      <c r="H124" s="29">
        <f>ROUND(E124*G124,2)</f>
        <v>0</v>
      </c>
      <c r="J124" s="29">
        <f>ROUND(E124*G124,2)</f>
        <v>0</v>
      </c>
      <c r="K124" s="30">
        <v>5E-05</v>
      </c>
      <c r="L124" s="30">
        <f>E124*K124</f>
        <v>0.0006393</v>
      </c>
      <c r="P124" s="27" t="s">
        <v>76</v>
      </c>
      <c r="V124" s="31" t="s">
        <v>221</v>
      </c>
      <c r="Z124" s="27" t="s">
        <v>246</v>
      </c>
    </row>
    <row r="125" spans="4:24" ht="20.25">
      <c r="D125" s="53" t="s">
        <v>252</v>
      </c>
      <c r="E125" s="54"/>
      <c r="F125" s="55"/>
      <c r="G125" s="56"/>
      <c r="H125" s="56"/>
      <c r="I125" s="56"/>
      <c r="J125" s="56"/>
      <c r="K125" s="57"/>
      <c r="L125" s="57"/>
      <c r="M125" s="54"/>
      <c r="N125" s="54"/>
      <c r="O125" s="55"/>
      <c r="P125" s="55"/>
      <c r="Q125" s="54"/>
      <c r="R125" s="54"/>
      <c r="S125" s="54"/>
      <c r="T125" s="58"/>
      <c r="U125" s="58"/>
      <c r="V125" s="58" t="s">
        <v>0</v>
      </c>
      <c r="W125" s="59"/>
      <c r="X125" s="55"/>
    </row>
    <row r="126" spans="1:27" ht="9.75">
      <c r="A126" s="24">
        <v>48</v>
      </c>
      <c r="B126" s="25" t="s">
        <v>141</v>
      </c>
      <c r="C126" s="26" t="s">
        <v>253</v>
      </c>
      <c r="D126" s="51" t="s">
        <v>254</v>
      </c>
      <c r="E126" s="28">
        <v>193.58</v>
      </c>
      <c r="F126" s="27" t="s">
        <v>255</v>
      </c>
      <c r="I126" s="29">
        <f>ROUND(E126*G126,2)</f>
        <v>0</v>
      </c>
      <c r="J126" s="29">
        <f>ROUND(E126*G126,2)</f>
        <v>0</v>
      </c>
      <c r="K126" s="30">
        <v>0.001</v>
      </c>
      <c r="L126" s="30">
        <f>E126*K126</f>
        <v>0.19358000000000003</v>
      </c>
      <c r="P126" s="27" t="s">
        <v>76</v>
      </c>
      <c r="V126" s="31" t="s">
        <v>15</v>
      </c>
      <c r="Z126" s="27" t="s">
        <v>256</v>
      </c>
      <c r="AA126" s="27" t="s">
        <v>76</v>
      </c>
    </row>
    <row r="127" spans="4:24" ht="9.75">
      <c r="D127" s="53" t="s">
        <v>257</v>
      </c>
      <c r="E127" s="54"/>
      <c r="F127" s="55"/>
      <c r="G127" s="56"/>
      <c r="H127" s="56"/>
      <c r="I127" s="56"/>
      <c r="J127" s="56"/>
      <c r="K127" s="57"/>
      <c r="L127" s="57"/>
      <c r="M127" s="54"/>
      <c r="N127" s="54"/>
      <c r="O127" s="55"/>
      <c r="P127" s="55"/>
      <c r="Q127" s="54"/>
      <c r="R127" s="54"/>
      <c r="S127" s="54"/>
      <c r="T127" s="58"/>
      <c r="U127" s="58"/>
      <c r="V127" s="58" t="s">
        <v>0</v>
      </c>
      <c r="W127" s="59"/>
      <c r="X127" s="55"/>
    </row>
    <row r="128" spans="4:24" ht="20.25">
      <c r="D128" s="53" t="s">
        <v>258</v>
      </c>
      <c r="E128" s="54"/>
      <c r="F128" s="55"/>
      <c r="G128" s="56"/>
      <c r="H128" s="56"/>
      <c r="I128" s="56"/>
      <c r="J128" s="56"/>
      <c r="K128" s="57"/>
      <c r="L128" s="57"/>
      <c r="M128" s="54"/>
      <c r="N128" s="54"/>
      <c r="O128" s="55"/>
      <c r="P128" s="55"/>
      <c r="Q128" s="54"/>
      <c r="R128" s="54"/>
      <c r="S128" s="54"/>
      <c r="T128" s="58"/>
      <c r="U128" s="58"/>
      <c r="V128" s="58" t="s">
        <v>0</v>
      </c>
      <c r="W128" s="59"/>
      <c r="X128" s="55"/>
    </row>
    <row r="129" spans="4:24" ht="9.75">
      <c r="D129" s="53" t="s">
        <v>259</v>
      </c>
      <c r="E129" s="54"/>
      <c r="F129" s="55"/>
      <c r="G129" s="56"/>
      <c r="H129" s="56"/>
      <c r="I129" s="56"/>
      <c r="J129" s="56"/>
      <c r="K129" s="57"/>
      <c r="L129" s="57"/>
      <c r="M129" s="54"/>
      <c r="N129" s="54"/>
      <c r="O129" s="55"/>
      <c r="P129" s="55"/>
      <c r="Q129" s="54"/>
      <c r="R129" s="54"/>
      <c r="S129" s="54"/>
      <c r="T129" s="58"/>
      <c r="U129" s="58"/>
      <c r="V129" s="58" t="s">
        <v>0</v>
      </c>
      <c r="W129" s="59"/>
      <c r="X129" s="55"/>
    </row>
    <row r="130" spans="4:24" ht="9.75">
      <c r="D130" s="53" t="s">
        <v>260</v>
      </c>
      <c r="E130" s="54"/>
      <c r="F130" s="55"/>
      <c r="G130" s="56"/>
      <c r="H130" s="56"/>
      <c r="I130" s="56"/>
      <c r="J130" s="56"/>
      <c r="K130" s="57"/>
      <c r="L130" s="57"/>
      <c r="M130" s="54"/>
      <c r="N130" s="54"/>
      <c r="O130" s="55"/>
      <c r="P130" s="55"/>
      <c r="Q130" s="54"/>
      <c r="R130" s="54"/>
      <c r="S130" s="54"/>
      <c r="T130" s="58"/>
      <c r="U130" s="58"/>
      <c r="V130" s="58" t="s">
        <v>0</v>
      </c>
      <c r="W130" s="59"/>
      <c r="X130" s="55"/>
    </row>
    <row r="131" spans="4:24" ht="9.75">
      <c r="D131" s="53" t="s">
        <v>261</v>
      </c>
      <c r="E131" s="54"/>
      <c r="F131" s="55"/>
      <c r="G131" s="56"/>
      <c r="H131" s="56"/>
      <c r="I131" s="56"/>
      <c r="J131" s="56"/>
      <c r="K131" s="57"/>
      <c r="L131" s="57"/>
      <c r="M131" s="54"/>
      <c r="N131" s="54"/>
      <c r="O131" s="55"/>
      <c r="P131" s="55"/>
      <c r="Q131" s="54"/>
      <c r="R131" s="54"/>
      <c r="S131" s="54"/>
      <c r="T131" s="58"/>
      <c r="U131" s="58"/>
      <c r="V131" s="58" t="s">
        <v>0</v>
      </c>
      <c r="W131" s="59"/>
      <c r="X131" s="55"/>
    </row>
    <row r="132" spans="1:26" ht="20.25">
      <c r="A132" s="24">
        <v>49</v>
      </c>
      <c r="B132" s="25" t="s">
        <v>243</v>
      </c>
      <c r="C132" s="26" t="s">
        <v>262</v>
      </c>
      <c r="D132" s="51" t="s">
        <v>263</v>
      </c>
      <c r="F132" s="27" t="s">
        <v>50</v>
      </c>
      <c r="H132" s="29">
        <f>ROUND(E132*G132,2)</f>
        <v>0</v>
      </c>
      <c r="J132" s="29">
        <f>ROUND(E132*G132,2)</f>
        <v>0</v>
      </c>
      <c r="P132" s="27" t="s">
        <v>76</v>
      </c>
      <c r="V132" s="31" t="s">
        <v>221</v>
      </c>
      <c r="Z132" s="27" t="s">
        <v>246</v>
      </c>
    </row>
    <row r="133" spans="4:23" ht="9.75">
      <c r="D133" s="60" t="s">
        <v>264</v>
      </c>
      <c r="E133" s="61">
        <f>J133</f>
        <v>0</v>
      </c>
      <c r="H133" s="61">
        <f>SUM(H120:H132)</f>
        <v>0</v>
      </c>
      <c r="I133" s="61">
        <f>SUM(I120:I132)</f>
        <v>0</v>
      </c>
      <c r="J133" s="61">
        <f>SUM(J120:J132)</f>
        <v>0</v>
      </c>
      <c r="L133" s="62">
        <f>SUM(L120:L132)</f>
        <v>0.19432412000000002</v>
      </c>
      <c r="N133" s="63">
        <f>SUM(N120:N132)</f>
        <v>0</v>
      </c>
      <c r="W133" s="32">
        <f>SUM(W120:W132)</f>
        <v>0</v>
      </c>
    </row>
    <row r="135" spans="4:23" ht="9.75">
      <c r="D135" s="60" t="s">
        <v>265</v>
      </c>
      <c r="E135" s="61">
        <f>J135</f>
        <v>0</v>
      </c>
      <c r="H135" s="61">
        <f>+H110+H118+H133</f>
        <v>0</v>
      </c>
      <c r="I135" s="61">
        <f>+I110+I118+I133</f>
        <v>0</v>
      </c>
      <c r="J135" s="61">
        <f>+J110+J118+J133</f>
        <v>0</v>
      </c>
      <c r="L135" s="62">
        <f>+L110+L118+L133</f>
        <v>0.21432412</v>
      </c>
      <c r="N135" s="63">
        <f>+N110+N118+N133</f>
        <v>0</v>
      </c>
      <c r="W135" s="32">
        <f>+W110+W118+W133</f>
        <v>0</v>
      </c>
    </row>
    <row r="137" spans="4:23" ht="9.75">
      <c r="D137" s="65" t="s">
        <v>266</v>
      </c>
      <c r="E137" s="61">
        <f>J137</f>
        <v>0</v>
      </c>
      <c r="H137" s="61">
        <f>+H101+H135</f>
        <v>0</v>
      </c>
      <c r="I137" s="61">
        <f>+I101+I135</f>
        <v>0</v>
      </c>
      <c r="J137" s="61">
        <f>+J101+J135</f>
        <v>0</v>
      </c>
      <c r="L137" s="62">
        <f>+L101+L135</f>
        <v>48.46714357</v>
      </c>
      <c r="N137" s="63">
        <f>+N101+N135</f>
        <v>16.010640000000002</v>
      </c>
      <c r="W137" s="32">
        <f>+W101+W135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22" customWidth="1"/>
    <col min="2" max="3" width="45.7109375" style="22" customWidth="1"/>
    <col min="4" max="4" width="11.28125" style="23" customWidth="1"/>
    <col min="5" max="16384" width="9.140625" style="1" customWidth="1"/>
  </cols>
  <sheetData>
    <row r="1" spans="1:4" ht="9.75">
      <c r="A1" s="16" t="s">
        <v>62</v>
      </c>
      <c r="B1" s="17"/>
      <c r="C1" s="17"/>
      <c r="D1" s="18" t="s">
        <v>17</v>
      </c>
    </row>
    <row r="2" spans="1:4" ht="9.75">
      <c r="A2" s="16" t="s">
        <v>64</v>
      </c>
      <c r="B2" s="17"/>
      <c r="C2" s="17"/>
      <c r="D2" s="18" t="s">
        <v>65</v>
      </c>
    </row>
    <row r="3" spans="1:4" ht="9.75">
      <c r="A3" s="16" t="s">
        <v>18</v>
      </c>
      <c r="B3" s="17"/>
      <c r="C3" s="17"/>
      <c r="D3" s="18" t="s">
        <v>66</v>
      </c>
    </row>
    <row r="4" spans="1:4" ht="9.75">
      <c r="A4" s="17"/>
      <c r="B4" s="17"/>
      <c r="C4" s="17"/>
      <c r="D4" s="17"/>
    </row>
    <row r="5" spans="1:4" ht="9.75">
      <c r="A5" s="16" t="s">
        <v>67</v>
      </c>
      <c r="B5" s="17"/>
      <c r="C5" s="17"/>
      <c r="D5" s="17"/>
    </row>
    <row r="6" spans="1:4" ht="9.75">
      <c r="A6" s="16"/>
      <c r="B6" s="17"/>
      <c r="C6" s="17"/>
      <c r="D6" s="17"/>
    </row>
    <row r="7" spans="1:4" ht="9.75">
      <c r="A7" s="16"/>
      <c r="B7" s="17"/>
      <c r="C7" s="17"/>
      <c r="D7" s="17"/>
    </row>
    <row r="8" spans="1:4" ht="9.75">
      <c r="A8" s="1" t="s">
        <v>68</v>
      </c>
      <c r="B8" s="19"/>
      <c r="C8" s="20"/>
      <c r="D8" s="21"/>
    </row>
    <row r="9" spans="1:6" ht="9.75">
      <c r="A9" s="36" t="s">
        <v>58</v>
      </c>
      <c r="B9" s="36" t="s">
        <v>59</v>
      </c>
      <c r="C9" s="36" t="s">
        <v>60</v>
      </c>
      <c r="D9" s="37" t="s">
        <v>61</v>
      </c>
      <c r="F9" s="1" t="s">
        <v>267</v>
      </c>
    </row>
    <row r="10" spans="1:4" ht="9.75">
      <c r="A10" s="38"/>
      <c r="B10" s="38"/>
      <c r="C10" s="39"/>
      <c r="D10" s="40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Petrášová</cp:lastModifiedBy>
  <cp:lastPrinted>2016-04-18T11:45:03Z</cp:lastPrinted>
  <dcterms:created xsi:type="dcterms:W3CDTF">1999-04-06T07:39:42Z</dcterms:created>
  <dcterms:modified xsi:type="dcterms:W3CDTF">2018-06-01T08:59:57Z</dcterms:modified>
  <cp:category/>
  <cp:version/>
  <cp:contentType/>
  <cp:contentStatus/>
</cp:coreProperties>
</file>