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2. Rozpočet - štandard na šírku" sheetId="1" r:id="rId1"/>
  </sheets>
  <definedNames>
    <definedName name="_xlnm.Print_Titles" localSheetId="0">'2. Rozpočet - štandard na šírku'!$7:$9</definedName>
  </definedNames>
  <calcPr fullCalcOnLoad="1"/>
</workbook>
</file>

<file path=xl/sharedStrings.xml><?xml version="1.0" encoding="utf-8"?>
<sst xmlns="http://schemas.openxmlformats.org/spreadsheetml/2006/main" count="161" uniqueCount="121">
  <si>
    <t xml:space="preserve">ROZPOČET  </t>
  </si>
  <si>
    <t>Stavba:   Zdravotne stredisko Beckov</t>
  </si>
  <si>
    <t xml:space="preserve">Objekt:   </t>
  </si>
  <si>
    <t xml:space="preserve">Objednávateľ:   </t>
  </si>
  <si>
    <t xml:space="preserve">Zhotoviteľ:   </t>
  </si>
  <si>
    <t xml:space="preserve">JKSO:   </t>
  </si>
  <si>
    <t>P.Č.</t>
  </si>
  <si>
    <t>KCN</t>
  </si>
  <si>
    <t>Kód položky</t>
  </si>
  <si>
    <t>Popis</t>
  </si>
  <si>
    <t>MJ</t>
  </si>
  <si>
    <t>Množstvo celkom</t>
  </si>
  <si>
    <t>Cena jednotková</t>
  </si>
  <si>
    <t>Dodávka</t>
  </si>
  <si>
    <t>Montáž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</si>
  <si>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</si>
  <si>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</si>
  <si>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</si>
  <si>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</si>
  <si>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</si>
  <si>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</si>
  <si>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</si>
  <si>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</si>
  <si>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</si>
  <si>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</si>
  <si>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</si>
  <si>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</si>
  <si>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</si>
  <si>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HSV</t>
  </si>
  <si>
    <t>Práce a dodávky HSV</t>
  </si>
  <si>
    <t>Zemné práce</t>
  </si>
  <si>
    <t>001</t>
  </si>
  <si>
    <t>174101102</t>
  </si>
  <si>
    <t>Zásyp sypaninou z akejkoľvek horniny, s uložením výkopku vo vrstvách v uzavretých priestoroch s urovnaním povrchu zásypu</t>
  </si>
  <si>
    <t>m3</t>
  </si>
  <si>
    <t>Zakladanie</t>
  </si>
  <si>
    <t>215901101</t>
  </si>
  <si>
    <t>Zhutnenie  podložia  z  rastlej  horniny  1  až  4  pod  násypy,   z hornín súdržných do 92 % PS a nesúdržných sypkých relatívnej uľahnutosti l(d) do 0,8</t>
  </si>
  <si>
    <t>m2</t>
  </si>
  <si>
    <t>011</t>
  </si>
  <si>
    <t>273321311</t>
  </si>
  <si>
    <t>X Betón základových dosiek železový (bez výstuže) tr.C 16/20</t>
  </si>
  <si>
    <t>273362021</t>
  </si>
  <si>
    <t>X Výstuž základových dosiek zo zváraných sietí z drôtov typu KARI</t>
  </si>
  <si>
    <t>t</t>
  </si>
  <si>
    <t>Úpravy povrchov, podlahy, osadenie</t>
  </si>
  <si>
    <t>014</t>
  </si>
  <si>
    <t>611421311</t>
  </si>
  <si>
    <t>Oprava  vnútorných  vápenných  omietok  stropov  železobetónových  rovných  tvárnicových  a klenieb v množstve opravenej plochy nad 10 do 30 % hrubých</t>
  </si>
  <si>
    <t>612421321</t>
  </si>
  <si>
    <t>Oprava vnútorných vápenných omietok stien, v množstve opravenej plochy nad 10 do 30 % hladkých</t>
  </si>
  <si>
    <t>Ostatné konštrukcie a práce-búranie</t>
  </si>
  <si>
    <t>013</t>
  </si>
  <si>
    <t>962031132</t>
  </si>
  <si>
    <t>Búranie priečok alebo vybúranie otvorov prierezovej plochy nad 4 m2 v priečkach, z  akýchkoľvek  tehál  pálených,   plných  alebo  dutých  na  maltu  vápennú  alebo vápennocementovú, hr. do 150 mm -0,196 t</t>
  </si>
  <si>
    <t>965042141</t>
  </si>
  <si>
    <t>X Búranie podkladov pod dlažby alebo liatych celistvých dlažieb a mazanín betónových alebo z liateho asfaltu hr. do 100 mm, plochy nad 4m2 -2,200 t</t>
  </si>
  <si>
    <t>PSV</t>
  </si>
  <si>
    <t>Práce a dodávky PSV</t>
  </si>
  <si>
    <t>711</t>
  </si>
  <si>
    <t>Izolácie proti vode a vlhkosti</t>
  </si>
  <si>
    <t>711111001</t>
  </si>
  <si>
    <t>Zhotovenie  izolácie  proti  zemnej  vlhkosti,   povrchovej a podzemnej tlakovej vode náterivami a tmelmi za studena na ploche vodorovnej V náterom penetračným</t>
  </si>
  <si>
    <t>111</t>
  </si>
  <si>
    <t>1116315000</t>
  </si>
  <si>
    <t>Lak asfaltový ALP-PENETRAL v sudoch</t>
  </si>
  <si>
    <t>711141559</t>
  </si>
  <si>
    <t>Zhotovenie  izolácie  proti  zemnej  vlhkosti,   povrchovej  a  podzemnej  tlakovej  vode  pásmi pritavením na ploche vodorovnej V NAIP</t>
  </si>
  <si>
    <t>628</t>
  </si>
  <si>
    <t>6283228500</t>
  </si>
  <si>
    <t>Pásy ťažké asfaltované Foalbit S 40</t>
  </si>
  <si>
    <t>713</t>
  </si>
  <si>
    <t>Izolácie tepelné</t>
  </si>
  <si>
    <t>713121111</t>
  </si>
  <si>
    <t>Montáž  tepelnej  izolácie  bežných  stavebných  konštrukcií  podláh  pásmi  (izol.   materiál  v špecifikácii) kladenými na sucho bez pieskového lôžka jednovrstvová</t>
  </si>
  <si>
    <t>631</t>
  </si>
  <si>
    <t>6314144000</t>
  </si>
  <si>
    <t>Dosky čadičové Nobasil tf 175kg/m3  4cm</t>
  </si>
  <si>
    <t>767</t>
  </si>
  <si>
    <t>Konštrukcie doplnkové kovové</t>
  </si>
  <si>
    <t>767137114</t>
  </si>
  <si>
    <t>Montáž priečok sadrokartónových alebo Omega mont. roštu zváraného z tenkostenných profilov, rozpätie stĺpikov do 600 mm</t>
  </si>
  <si>
    <t>767584642</t>
  </si>
  <si>
    <t>Montáž podhľadov  ostatných z dosiek sadrokartónových, Ezalit, Dupronit, Unicel montáž dosiek</t>
  </si>
  <si>
    <t>595</t>
  </si>
  <si>
    <t>595917020000</t>
  </si>
  <si>
    <t>Sádrokartónové kazety 600,1200x600x9 mm OBIFON SK typ Versatile /volga/ povrch. úprava biely texturo</t>
  </si>
  <si>
    <t>776</t>
  </si>
  <si>
    <t>Podlahy povlakové</t>
  </si>
  <si>
    <t>775</t>
  </si>
  <si>
    <t>776401800</t>
  </si>
  <si>
    <t>Demontáž soklíkov alebo líšt gumových alebo z PVC</t>
  </si>
  <si>
    <t>m</t>
  </si>
  <si>
    <t>776411000</t>
  </si>
  <si>
    <t>Lepenie podlahových soklíkov alebo líšt gumových</t>
  </si>
  <si>
    <t>776511820</t>
  </si>
  <si>
    <t>Odstránenie povlakových podláh z nášľapnej plochy lepených s podložkou     -0,00010 t</t>
  </si>
  <si>
    <t>776521100</t>
  </si>
  <si>
    <t>Lepenie povlakových podláh z plastov PVC bez podkladu z pásov</t>
  </si>
  <si>
    <t>284</t>
  </si>
  <si>
    <t>2841291500</t>
  </si>
  <si>
    <t>Podlahovina z PVC Sloviplast VP-1P  hr 2mm</t>
  </si>
  <si>
    <t>781</t>
  </si>
  <si>
    <t>Dokončovacie práce a obklady</t>
  </si>
  <si>
    <t>771</t>
  </si>
  <si>
    <t>781441058</t>
  </si>
  <si>
    <t>Montáž  obkladov  vnútorných  a  vonkajších  stien  z  obkladačiek  hutných  alebo  keramických kladených do malty, škárovanie hmotou Ceresit CE 33 200 x 200 mm</t>
  </si>
  <si>
    <t>597</t>
  </si>
  <si>
    <t>5976575500</t>
  </si>
  <si>
    <t>Obkladačky keramické glazované jednofarebné hladké B 200x200  Ia</t>
  </si>
  <si>
    <t>783</t>
  </si>
  <si>
    <t>Dokončovacie práce - nátery</t>
  </si>
  <si>
    <t>783824220</t>
  </si>
  <si>
    <t>Nátery  omietok  a  betónových  povrchov  syntetické  na  vzduchu  schnúce  farby  bielej betónových povrchov dvojnásobné 1x s stien emailovaním</t>
  </si>
  <si>
    <t>784</t>
  </si>
  <si>
    <t>Dokončovacie práce - maľby</t>
  </si>
  <si>
    <t>784452271</t>
  </si>
  <si>
    <t>Maľby  z  maliarských zmesí so začistením tekutých Primalex, Superlex, Farmal bez pačokovania jednofarebné dvojnásobné v miestnostiach výšky do  3,80 m</t>
  </si>
  <si>
    <t xml:space="preserve">Dátum:   </t>
  </si>
  <si>
    <t>Celkom bez DPH</t>
  </si>
  <si>
    <t xml:space="preserve"> Obec Beckov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</si>
</sst>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;\-#,##0"/>
    <numFmt numFmtId="173" formatCode="#,##0.000;\-#,##0.000"/>
    <numFmt numFmtId="174" formatCode="#,##0.000_ ;\-#,##0.000\ "/>
  </numFmts>
  <fonts count="42">
    <font>
      <sz val="8"/>
      <name val="MS Sans Serif"/>
      <family val="0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b/>
      <sz val="9"/>
      <color indexed="18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173" fontId="5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73" fontId="3" fillId="0" borderId="0" xfId="0" applyNumberFormat="1" applyFont="1" applyAlignment="1">
      <alignment horizontal="right"/>
    </xf>
    <xf numFmtId="17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173" fontId="2" fillId="0" borderId="12" xfId="0" applyNumberFormat="1" applyFont="1" applyBorder="1" applyAlignment="1">
      <alignment horizontal="right"/>
    </xf>
    <xf numFmtId="173" fontId="2" fillId="0" borderId="13" xfId="0" applyNumberFormat="1" applyFont="1" applyBorder="1" applyAlignment="1">
      <alignment horizontal="right"/>
    </xf>
    <xf numFmtId="172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173" fontId="2" fillId="0" borderId="15" xfId="0" applyNumberFormat="1" applyFont="1" applyBorder="1" applyAlignment="1">
      <alignment horizontal="right"/>
    </xf>
    <xf numFmtId="173" fontId="2" fillId="0" borderId="16" xfId="0" applyNumberFormat="1" applyFont="1" applyBorder="1" applyAlignment="1">
      <alignment horizontal="right"/>
    </xf>
    <xf numFmtId="17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173" fontId="2" fillId="0" borderId="18" xfId="0" applyNumberFormat="1" applyFont="1" applyBorder="1" applyAlignment="1">
      <alignment horizontal="right"/>
    </xf>
    <xf numFmtId="172" fontId="2" fillId="0" borderId="19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173" fontId="6" fillId="0" borderId="12" xfId="0" applyNumberFormat="1" applyFont="1" applyBorder="1" applyAlignment="1">
      <alignment horizontal="right"/>
    </xf>
    <xf numFmtId="173" fontId="6" fillId="0" borderId="13" xfId="0" applyNumberFormat="1" applyFont="1" applyBorder="1" applyAlignment="1">
      <alignment horizontal="right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73" fontId="7" fillId="0" borderId="0" xfId="0" applyNumberFormat="1" applyFont="1" applyAlignment="1">
      <alignment horizontal="right"/>
    </xf>
    <xf numFmtId="0" fontId="0" fillId="0" borderId="0" xfId="0" applyBorder="1" applyAlignment="1">
      <alignment horizontal="left" vertical="top"/>
    </xf>
    <xf numFmtId="173" fontId="2" fillId="0" borderId="20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173" fontId="2" fillId="0" borderId="22" xfId="0" applyNumberFormat="1" applyFont="1" applyBorder="1" applyAlignment="1">
      <alignment horizontal="right"/>
    </xf>
    <xf numFmtId="173" fontId="2" fillId="0" borderId="23" xfId="0" applyNumberFormat="1" applyFont="1" applyBorder="1" applyAlignment="1">
      <alignment horizontal="right"/>
    </xf>
    <xf numFmtId="173" fontId="2" fillId="0" borderId="24" xfId="0" applyNumberFormat="1" applyFont="1" applyBorder="1" applyAlignment="1">
      <alignment horizontal="right"/>
    </xf>
    <xf numFmtId="173" fontId="2" fillId="0" borderId="25" xfId="0" applyNumberFormat="1" applyFont="1" applyBorder="1" applyAlignment="1">
      <alignment horizontal="right"/>
    </xf>
    <xf numFmtId="173" fontId="2" fillId="0" borderId="26" xfId="0" applyNumberFormat="1" applyFont="1" applyBorder="1" applyAlignment="1">
      <alignment horizontal="right"/>
    </xf>
    <xf numFmtId="172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173" fontId="2" fillId="0" borderId="28" xfId="0" applyNumberFormat="1" applyFont="1" applyBorder="1" applyAlignment="1">
      <alignment horizontal="right"/>
    </xf>
    <xf numFmtId="173" fontId="2" fillId="0" borderId="29" xfId="0" applyNumberFormat="1" applyFont="1" applyBorder="1" applyAlignment="1">
      <alignment horizontal="right"/>
    </xf>
    <xf numFmtId="173" fontId="2" fillId="0" borderId="30" xfId="0" applyNumberFormat="1" applyFont="1" applyBorder="1" applyAlignment="1">
      <alignment horizontal="right"/>
    </xf>
    <xf numFmtId="173" fontId="2" fillId="0" borderId="31" xfId="0" applyNumberFormat="1" applyFont="1" applyBorder="1" applyAlignment="1">
      <alignment horizontal="right"/>
    </xf>
    <xf numFmtId="173" fontId="2" fillId="0" borderId="32" xfId="0" applyNumberFormat="1" applyFont="1" applyBorder="1" applyAlignment="1">
      <alignment horizontal="right"/>
    </xf>
    <xf numFmtId="173" fontId="2" fillId="0" borderId="33" xfId="0" applyNumberFormat="1" applyFont="1" applyBorder="1" applyAlignment="1">
      <alignment horizontal="right"/>
    </xf>
    <xf numFmtId="173" fontId="2" fillId="0" borderId="34" xfId="0" applyNumberFormat="1" applyFont="1" applyBorder="1" applyAlignment="1">
      <alignment horizontal="right"/>
    </xf>
    <xf numFmtId="173" fontId="2" fillId="0" borderId="35" xfId="0" applyNumberFormat="1" applyFont="1" applyBorder="1" applyAlignment="1">
      <alignment horizontal="right"/>
    </xf>
    <xf numFmtId="172" fontId="2" fillId="0" borderId="36" xfId="0" applyNumberFormat="1" applyFont="1" applyBorder="1" applyAlignment="1">
      <alignment horizontal="center"/>
    </xf>
    <xf numFmtId="173" fontId="2" fillId="0" borderId="37" xfId="0" applyNumberFormat="1" applyFont="1" applyBorder="1" applyAlignment="1">
      <alignment horizontal="right"/>
    </xf>
    <xf numFmtId="172" fontId="2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35" xfId="0" applyFont="1" applyBorder="1" applyAlignment="1">
      <alignment horizontal="left" wrapText="1"/>
    </xf>
    <xf numFmtId="173" fontId="2" fillId="0" borderId="39" xfId="0" applyNumberFormat="1" applyFont="1" applyBorder="1" applyAlignment="1">
      <alignment horizontal="right"/>
    </xf>
    <xf numFmtId="172" fontId="6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6" fillId="0" borderId="41" xfId="0" applyFont="1" applyBorder="1" applyAlignment="1">
      <alignment horizontal="left" wrapText="1"/>
    </xf>
    <xf numFmtId="173" fontId="6" fillId="0" borderId="41" xfId="0" applyNumberFormat="1" applyFont="1" applyBorder="1" applyAlignment="1">
      <alignment horizontal="right"/>
    </xf>
    <xf numFmtId="173" fontId="2" fillId="0" borderId="41" xfId="0" applyNumberFormat="1" applyFont="1" applyBorder="1" applyAlignment="1">
      <alignment horizontal="right"/>
    </xf>
    <xf numFmtId="173" fontId="6" fillId="0" borderId="42" xfId="0" applyNumberFormat="1" applyFont="1" applyBorder="1" applyAlignment="1">
      <alignment horizontal="right"/>
    </xf>
    <xf numFmtId="172" fontId="2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left" wrapText="1"/>
    </xf>
    <xf numFmtId="172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173" fontId="2" fillId="0" borderId="44" xfId="0" applyNumberFormat="1" applyFont="1" applyBorder="1" applyAlignment="1">
      <alignment horizontal="right"/>
    </xf>
    <xf numFmtId="173" fontId="2" fillId="0" borderId="45" xfId="0" applyNumberFormat="1" applyFont="1" applyBorder="1" applyAlignment="1">
      <alignment horizontal="right"/>
    </xf>
    <xf numFmtId="172" fontId="2" fillId="0" borderId="46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173" fontId="2" fillId="0" borderId="47" xfId="0" applyNumberFormat="1" applyFont="1" applyBorder="1" applyAlignment="1">
      <alignment horizontal="right"/>
    </xf>
    <xf numFmtId="173" fontId="2" fillId="0" borderId="42" xfId="0" applyNumberFormat="1" applyFont="1" applyBorder="1" applyAlignment="1">
      <alignment horizontal="right"/>
    </xf>
    <xf numFmtId="173" fontId="2" fillId="0" borderId="48" xfId="0" applyNumberFormat="1" applyFont="1" applyBorder="1" applyAlignment="1">
      <alignment horizontal="right"/>
    </xf>
    <xf numFmtId="172" fontId="2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173" fontId="2" fillId="0" borderId="50" xfId="0" applyNumberFormat="1" applyFont="1" applyBorder="1" applyAlignment="1">
      <alignment horizontal="right"/>
    </xf>
    <xf numFmtId="173" fontId="2" fillId="0" borderId="51" xfId="0" applyNumberFormat="1" applyFont="1" applyBorder="1" applyAlignment="1">
      <alignment horizontal="right"/>
    </xf>
    <xf numFmtId="173" fontId="2" fillId="0" borderId="52" xfId="0" applyNumberFormat="1" applyFont="1" applyBorder="1" applyAlignment="1">
      <alignment horizontal="right"/>
    </xf>
    <xf numFmtId="172" fontId="6" fillId="0" borderId="53" xfId="0" applyNumberFormat="1" applyFont="1" applyBorder="1" applyAlignment="1">
      <alignment horizontal="center"/>
    </xf>
    <xf numFmtId="173" fontId="2" fillId="0" borderId="54" xfId="0" applyNumberFormat="1" applyFont="1" applyBorder="1" applyAlignment="1">
      <alignment horizontal="right"/>
    </xf>
    <xf numFmtId="173" fontId="2" fillId="0" borderId="55" xfId="0" applyNumberFormat="1" applyFont="1" applyBorder="1" applyAlignment="1">
      <alignment horizontal="right"/>
    </xf>
    <xf numFmtId="173" fontId="2" fillId="0" borderId="56" xfId="0" applyNumberFormat="1" applyFont="1" applyBorder="1" applyAlignment="1">
      <alignment horizontal="right"/>
    </xf>
    <xf numFmtId="0" fontId="6" fillId="0" borderId="40" xfId="0" applyFont="1" applyBorder="1" applyAlignment="1">
      <alignment horizontal="center" wrapText="1"/>
    </xf>
    <xf numFmtId="0" fontId="3" fillId="33" borderId="0" xfId="0" applyFont="1" applyFill="1" applyAlignment="1" applyProtection="1">
      <alignment horizontal="lef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PageLayoutView="0" workbookViewId="0" topLeftCell="A1">
      <selection activeCell="N6" sqref="N6"/>
    </sheetView>
  </sheetViews>
  <sheetFormatPr defaultColWidth="10.5" defaultRowHeight="12" customHeight="1"/>
  <cols>
    <col min="1" max="1" width="6.5" style="2" customWidth="1"/>
    <col min="2" max="2" width="7.83203125" style="3" customWidth="1"/>
    <col min="3" max="3" width="13.83203125" style="4" customWidth="1"/>
    <col min="4" max="4" width="59.66015625" style="4" customWidth="1"/>
    <col min="5" max="5" width="5.5" style="4" customWidth="1"/>
    <col min="6" max="6" width="11.33203125" style="5" customWidth="1"/>
    <col min="7" max="7" width="11.5" style="5" customWidth="1"/>
    <col min="8" max="8" width="15.5" style="5" customWidth="1"/>
    <col min="9" max="9" width="15.33203125" style="5" customWidth="1"/>
    <col min="10" max="10" width="16.16015625" style="5" customWidth="1"/>
    <col min="11" max="11" width="14.83203125" style="5" customWidth="1"/>
    <col min="12" max="16384" width="10.5" style="1" customWidth="1"/>
  </cols>
  <sheetData>
    <row r="1" spans="1:11" s="6" customFormat="1" ht="17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6" customFormat="1" ht="12.75" customHeight="1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6" customFormat="1" ht="12.75" customHeight="1">
      <c r="A3" s="9" t="s">
        <v>2</v>
      </c>
      <c r="B3" s="8"/>
      <c r="C3" s="8"/>
      <c r="D3" s="8"/>
      <c r="E3" s="8"/>
      <c r="F3" s="8"/>
      <c r="G3" s="8" t="s">
        <v>3</v>
      </c>
      <c r="H3" s="8" t="s">
        <v>120</v>
      </c>
      <c r="I3" s="8"/>
      <c r="J3" s="8"/>
      <c r="K3" s="8"/>
    </row>
    <row r="4" spans="1:11" s="6" customFormat="1" ht="12.75" customHeight="1">
      <c r="A4" s="102"/>
      <c r="B4" s="102"/>
      <c r="C4" s="9"/>
      <c r="D4" s="8"/>
      <c r="E4" s="8"/>
      <c r="F4" s="8"/>
      <c r="G4" s="8" t="s">
        <v>4</v>
      </c>
      <c r="H4" s="8"/>
      <c r="I4" s="8"/>
      <c r="J4" s="8"/>
      <c r="K4" s="8"/>
    </row>
    <row r="5" spans="1:11" s="6" customFormat="1" ht="12.75" customHeight="1">
      <c r="A5" s="8" t="s">
        <v>5</v>
      </c>
      <c r="B5" s="8"/>
      <c r="C5" s="8"/>
      <c r="D5" s="8"/>
      <c r="E5" s="8"/>
      <c r="F5" s="8"/>
      <c r="G5" s="8" t="s">
        <v>118</v>
      </c>
      <c r="H5" s="8"/>
      <c r="I5" s="8"/>
      <c r="J5" s="8"/>
      <c r="K5" s="8"/>
    </row>
    <row r="6" spans="1:11" s="6" customFormat="1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6" customFormat="1" ht="29.25" customHeight="1">
      <c r="A7" s="10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</row>
    <row r="8" spans="1:11" s="6" customFormat="1" ht="12.75" customHeight="1">
      <c r="A8" s="10" t="s">
        <v>17</v>
      </c>
      <c r="B8" s="10" t="s">
        <v>18</v>
      </c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</row>
    <row r="9" spans="1:11" s="6" customFormat="1" ht="4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s="6" customFormat="1" ht="14.25" customHeight="1">
      <c r="A10" s="12"/>
      <c r="B10" s="13"/>
      <c r="C10" s="14" t="s">
        <v>28</v>
      </c>
      <c r="D10" s="14" t="s">
        <v>29</v>
      </c>
      <c r="E10" s="14"/>
      <c r="F10" s="15"/>
      <c r="G10" s="15"/>
      <c r="H10" s="15">
        <v>0</v>
      </c>
      <c r="I10" s="15">
        <f>I11+I13+I17+I20</f>
        <v>0</v>
      </c>
      <c r="J10" s="15">
        <f>J11+J13+J17+J20</f>
        <v>0</v>
      </c>
      <c r="K10" s="15">
        <v>46.25887452</v>
      </c>
    </row>
    <row r="11" spans="1:11" s="6" customFormat="1" ht="21" customHeight="1">
      <c r="A11" s="16"/>
      <c r="B11" s="17"/>
      <c r="C11" s="18" t="s">
        <v>17</v>
      </c>
      <c r="D11" s="18" t="s">
        <v>30</v>
      </c>
      <c r="E11" s="18"/>
      <c r="F11" s="19"/>
      <c r="G11" s="19"/>
      <c r="H11" s="19">
        <v>0</v>
      </c>
      <c r="I11" s="19">
        <f>I12</f>
        <v>0</v>
      </c>
      <c r="J11" s="19">
        <f>J12</f>
        <v>0</v>
      </c>
      <c r="K11" s="19">
        <v>0</v>
      </c>
    </row>
    <row r="12" spans="1:11" s="6" customFormat="1" ht="24" customHeight="1">
      <c r="A12" s="20">
        <v>1</v>
      </c>
      <c r="B12" s="21" t="s">
        <v>31</v>
      </c>
      <c r="C12" s="22" t="s">
        <v>32</v>
      </c>
      <c r="D12" s="22" t="s">
        <v>33</v>
      </c>
      <c r="E12" s="22" t="s">
        <v>34</v>
      </c>
      <c r="F12" s="23">
        <v>6</v>
      </c>
      <c r="G12" s="23"/>
      <c r="H12" s="23"/>
      <c r="I12" s="23">
        <f>F12*G12</f>
        <v>0</v>
      </c>
      <c r="J12" s="23">
        <f>H12+I12</f>
        <v>0</v>
      </c>
      <c r="K12" s="24">
        <v>0</v>
      </c>
    </row>
    <row r="13" spans="1:11" s="6" customFormat="1" ht="21" customHeight="1" thickBot="1">
      <c r="A13" s="16"/>
      <c r="B13" s="17"/>
      <c r="C13" s="18" t="s">
        <v>18</v>
      </c>
      <c r="D13" s="18" t="s">
        <v>35</v>
      </c>
      <c r="E13" s="18"/>
      <c r="F13" s="19"/>
      <c r="G13" s="19"/>
      <c r="H13" s="19"/>
      <c r="I13" s="19">
        <f>SUM(I14:I16)</f>
        <v>0</v>
      </c>
      <c r="J13" s="19">
        <f>SUM(J14:J16)</f>
        <v>0</v>
      </c>
      <c r="K13" s="19">
        <v>19.85663472</v>
      </c>
    </row>
    <row r="14" spans="1:11" s="6" customFormat="1" ht="34.5" customHeight="1">
      <c r="A14" s="46">
        <v>2</v>
      </c>
      <c r="B14" s="47" t="s">
        <v>31</v>
      </c>
      <c r="C14" s="48" t="s">
        <v>36</v>
      </c>
      <c r="D14" s="48" t="s">
        <v>37</v>
      </c>
      <c r="E14" s="48" t="s">
        <v>38</v>
      </c>
      <c r="F14" s="49">
        <v>40</v>
      </c>
      <c r="G14" s="49"/>
      <c r="H14" s="50"/>
      <c r="I14" s="51">
        <f>F14*G14</f>
        <v>0</v>
      </c>
      <c r="J14" s="52">
        <f>H14+I14</f>
        <v>0</v>
      </c>
      <c r="K14" s="53">
        <v>0</v>
      </c>
    </row>
    <row r="15" spans="1:17" s="6" customFormat="1" ht="13.5" customHeight="1">
      <c r="A15" s="65">
        <v>3</v>
      </c>
      <c r="B15" s="31" t="s">
        <v>39</v>
      </c>
      <c r="C15" s="32" t="s">
        <v>40</v>
      </c>
      <c r="D15" s="32" t="s">
        <v>41</v>
      </c>
      <c r="E15" s="32" t="s">
        <v>34</v>
      </c>
      <c r="F15" s="33">
        <v>8</v>
      </c>
      <c r="G15" s="33"/>
      <c r="H15" s="62"/>
      <c r="I15" s="45">
        <f>F15*G15</f>
        <v>0</v>
      </c>
      <c r="J15" s="63">
        <f>H15+I15</f>
        <v>0</v>
      </c>
      <c r="K15" s="66">
        <v>19.37545072</v>
      </c>
      <c r="Q15" s="44"/>
    </row>
    <row r="16" spans="1:11" s="6" customFormat="1" ht="13.5" customHeight="1" thickBot="1">
      <c r="A16" s="54">
        <v>4</v>
      </c>
      <c r="B16" s="55" t="s">
        <v>39</v>
      </c>
      <c r="C16" s="56" t="s">
        <v>42</v>
      </c>
      <c r="D16" s="56" t="s">
        <v>43</v>
      </c>
      <c r="E16" s="56" t="s">
        <v>44</v>
      </c>
      <c r="F16" s="57">
        <v>0.4</v>
      </c>
      <c r="G16" s="57"/>
      <c r="H16" s="58"/>
      <c r="I16" s="59">
        <f>F16*G16</f>
        <v>0</v>
      </c>
      <c r="J16" s="60">
        <f>H16+I16</f>
        <v>0</v>
      </c>
      <c r="K16" s="61">
        <v>0.481184</v>
      </c>
    </row>
    <row r="17" spans="1:11" s="6" customFormat="1" ht="21" customHeight="1" thickBot="1">
      <c r="A17" s="16"/>
      <c r="B17" s="17"/>
      <c r="C17" s="18" t="s">
        <v>22</v>
      </c>
      <c r="D17" s="18" t="s">
        <v>45</v>
      </c>
      <c r="E17" s="18"/>
      <c r="F17" s="19"/>
      <c r="G17" s="19"/>
      <c r="H17" s="19"/>
      <c r="I17" s="19">
        <f>SUM(I18:I19)</f>
        <v>0</v>
      </c>
      <c r="J17" s="19">
        <f>J18+J19</f>
        <v>0</v>
      </c>
      <c r="K17" s="19">
        <v>25.8934158</v>
      </c>
    </row>
    <row r="18" spans="1:11" s="6" customFormat="1" ht="34.5" customHeight="1">
      <c r="A18" s="46">
        <v>5</v>
      </c>
      <c r="B18" s="47" t="s">
        <v>46</v>
      </c>
      <c r="C18" s="48" t="s">
        <v>47</v>
      </c>
      <c r="D18" s="48" t="s">
        <v>48</v>
      </c>
      <c r="E18" s="48" t="s">
        <v>38</v>
      </c>
      <c r="F18" s="49">
        <v>120</v>
      </c>
      <c r="G18" s="49"/>
      <c r="H18" s="50"/>
      <c r="I18" s="51">
        <f>F18*G18</f>
        <v>0</v>
      </c>
      <c r="J18" s="52">
        <f>H18+I18</f>
        <v>0</v>
      </c>
      <c r="K18" s="53">
        <v>4.8311658</v>
      </c>
    </row>
    <row r="19" spans="1:11" s="6" customFormat="1" ht="24" customHeight="1" thickBot="1">
      <c r="A19" s="54">
        <v>6</v>
      </c>
      <c r="B19" s="55" t="s">
        <v>46</v>
      </c>
      <c r="C19" s="56" t="s">
        <v>49</v>
      </c>
      <c r="D19" s="56" t="s">
        <v>50</v>
      </c>
      <c r="E19" s="56" t="s">
        <v>38</v>
      </c>
      <c r="F19" s="57">
        <v>555</v>
      </c>
      <c r="G19" s="57"/>
      <c r="H19" s="58"/>
      <c r="I19" s="59">
        <f>F19*G19</f>
        <v>0</v>
      </c>
      <c r="J19" s="60">
        <f>H19+I19</f>
        <v>0</v>
      </c>
      <c r="K19" s="61">
        <v>21.06225</v>
      </c>
    </row>
    <row r="20" spans="1:11" s="6" customFormat="1" ht="21" customHeight="1" thickBot="1">
      <c r="A20" s="16"/>
      <c r="B20" s="17"/>
      <c r="C20" s="18" t="s">
        <v>25</v>
      </c>
      <c r="D20" s="18" t="s">
        <v>51</v>
      </c>
      <c r="E20" s="18"/>
      <c r="F20" s="19"/>
      <c r="G20" s="19"/>
      <c r="H20" s="19"/>
      <c r="I20" s="19">
        <f>SUM(I21:I22)</f>
        <v>0</v>
      </c>
      <c r="J20" s="19">
        <f>J21+J22</f>
        <v>0</v>
      </c>
      <c r="K20" s="19">
        <v>0.508824</v>
      </c>
    </row>
    <row r="21" spans="1:11" s="6" customFormat="1" ht="34.5" customHeight="1">
      <c r="A21" s="80">
        <v>7</v>
      </c>
      <c r="B21" s="81" t="s">
        <v>52</v>
      </c>
      <c r="C21" s="82" t="s">
        <v>53</v>
      </c>
      <c r="D21" s="82" t="s">
        <v>54</v>
      </c>
      <c r="E21" s="82" t="s">
        <v>38</v>
      </c>
      <c r="F21" s="83">
        <v>20</v>
      </c>
      <c r="G21" s="83"/>
      <c r="H21" s="83"/>
      <c r="I21" s="83">
        <f>F21*G21</f>
        <v>0</v>
      </c>
      <c r="J21" s="83">
        <f>H21+I21</f>
        <v>0</v>
      </c>
      <c r="K21" s="84">
        <v>0.508824</v>
      </c>
    </row>
    <row r="22" spans="1:11" s="6" customFormat="1" ht="34.5" customHeight="1" thickBot="1">
      <c r="A22" s="85">
        <v>8</v>
      </c>
      <c r="B22" s="86" t="s">
        <v>52</v>
      </c>
      <c r="C22" s="87" t="s">
        <v>55</v>
      </c>
      <c r="D22" s="87" t="s">
        <v>56</v>
      </c>
      <c r="E22" s="87" t="s">
        <v>34</v>
      </c>
      <c r="F22" s="59">
        <v>20</v>
      </c>
      <c r="G22" s="59"/>
      <c r="H22" s="59"/>
      <c r="I22" s="59">
        <f>F22*G22</f>
        <v>0</v>
      </c>
      <c r="J22" s="59">
        <f>H22+I22</f>
        <v>0</v>
      </c>
      <c r="K22" s="88">
        <v>0</v>
      </c>
    </row>
    <row r="23" spans="1:11" s="6" customFormat="1" ht="14.25" customHeight="1">
      <c r="A23" s="12"/>
      <c r="B23" s="13"/>
      <c r="C23" s="14" t="s">
        <v>57</v>
      </c>
      <c r="D23" s="14" t="s">
        <v>58</v>
      </c>
      <c r="E23" s="14"/>
      <c r="F23" s="15"/>
      <c r="G23" s="15"/>
      <c r="H23" s="15"/>
      <c r="I23" s="15"/>
      <c r="J23" s="15">
        <f>J24+J29+J32+J36+J42+J45+J47</f>
        <v>0</v>
      </c>
      <c r="K23" s="15">
        <v>2.31670494</v>
      </c>
    </row>
    <row r="24" spans="1:11" s="6" customFormat="1" ht="21" customHeight="1">
      <c r="A24" s="16"/>
      <c r="B24" s="17"/>
      <c r="C24" s="18" t="s">
        <v>59</v>
      </c>
      <c r="D24" s="18" t="s">
        <v>60</v>
      </c>
      <c r="E24" s="18"/>
      <c r="F24" s="19"/>
      <c r="G24" s="19"/>
      <c r="H24" s="19">
        <f>H26+H28</f>
        <v>0</v>
      </c>
      <c r="I24" s="19">
        <f>I25+I27</f>
        <v>0</v>
      </c>
      <c r="J24" s="19">
        <f>SUM(J25:J28)</f>
        <v>0</v>
      </c>
      <c r="K24" s="19">
        <v>0.3182556</v>
      </c>
    </row>
    <row r="25" spans="1:11" s="6" customFormat="1" ht="34.5" customHeight="1">
      <c r="A25" s="20">
        <v>9</v>
      </c>
      <c r="B25" s="21" t="s">
        <v>59</v>
      </c>
      <c r="C25" s="22" t="s">
        <v>61</v>
      </c>
      <c r="D25" s="22" t="s">
        <v>62</v>
      </c>
      <c r="E25" s="22" t="s">
        <v>38</v>
      </c>
      <c r="F25" s="23">
        <v>60</v>
      </c>
      <c r="G25" s="23"/>
      <c r="H25" s="23"/>
      <c r="I25" s="23">
        <f>F25*G25</f>
        <v>0</v>
      </c>
      <c r="J25" s="23">
        <f>H25+I25</f>
        <v>0</v>
      </c>
      <c r="K25" s="24">
        <v>0</v>
      </c>
    </row>
    <row r="26" spans="1:11" s="6" customFormat="1" ht="13.5" customHeight="1" thickBot="1">
      <c r="A26" s="35">
        <v>10</v>
      </c>
      <c r="B26" s="36" t="s">
        <v>63</v>
      </c>
      <c r="C26" s="37" t="s">
        <v>64</v>
      </c>
      <c r="D26" s="37" t="s">
        <v>65</v>
      </c>
      <c r="E26" s="37" t="s">
        <v>44</v>
      </c>
      <c r="F26" s="38">
        <v>0.018</v>
      </c>
      <c r="G26" s="38"/>
      <c r="H26" s="38">
        <f>F26*G26</f>
        <v>0</v>
      </c>
      <c r="I26" s="38"/>
      <c r="J26" s="23">
        <f>H26+I26</f>
        <v>0</v>
      </c>
      <c r="K26" s="39">
        <v>0.018</v>
      </c>
    </row>
    <row r="27" spans="1:11" s="6" customFormat="1" ht="24" customHeight="1" thickBot="1">
      <c r="A27" s="67">
        <v>11</v>
      </c>
      <c r="B27" s="68" t="s">
        <v>59</v>
      </c>
      <c r="C27" s="69" t="s">
        <v>66</v>
      </c>
      <c r="D27" s="69" t="s">
        <v>67</v>
      </c>
      <c r="E27" s="69" t="s">
        <v>38</v>
      </c>
      <c r="F27" s="64">
        <v>60</v>
      </c>
      <c r="G27" s="64"/>
      <c r="H27" s="64"/>
      <c r="I27" s="64">
        <f>F27*G27</f>
        <v>0</v>
      </c>
      <c r="J27" s="64">
        <f>H27+I27</f>
        <v>0</v>
      </c>
      <c r="K27" s="70">
        <v>0.0325356</v>
      </c>
    </row>
    <row r="28" spans="1:11" s="6" customFormat="1" ht="13.5" customHeight="1" thickBot="1">
      <c r="A28" s="71">
        <v>12</v>
      </c>
      <c r="B28" s="72" t="s">
        <v>68</v>
      </c>
      <c r="C28" s="73" t="s">
        <v>69</v>
      </c>
      <c r="D28" s="73" t="s">
        <v>70</v>
      </c>
      <c r="E28" s="73" t="s">
        <v>38</v>
      </c>
      <c r="F28" s="74">
        <v>69</v>
      </c>
      <c r="G28" s="74"/>
      <c r="H28" s="74">
        <f>F28*G28</f>
        <v>0</v>
      </c>
      <c r="I28" s="74"/>
      <c r="J28" s="75">
        <f>H28+I28</f>
        <v>0</v>
      </c>
      <c r="K28" s="76">
        <v>0.26772</v>
      </c>
    </row>
    <row r="29" spans="1:11" s="6" customFormat="1" ht="21" customHeight="1">
      <c r="A29" s="16"/>
      <c r="B29" s="17"/>
      <c r="C29" s="18" t="s">
        <v>71</v>
      </c>
      <c r="D29" s="18" t="s">
        <v>72</v>
      </c>
      <c r="E29" s="18"/>
      <c r="F29" s="19"/>
      <c r="G29" s="19"/>
      <c r="H29" s="19">
        <f>H31</f>
        <v>0</v>
      </c>
      <c r="I29" s="19">
        <f>I30</f>
        <v>0</v>
      </c>
      <c r="J29" s="19">
        <f>J30+J31</f>
        <v>0</v>
      </c>
      <c r="K29" s="19">
        <v>0.2868</v>
      </c>
    </row>
    <row r="30" spans="1:11" s="6" customFormat="1" ht="34.5" customHeight="1">
      <c r="A30" s="20">
        <v>13</v>
      </c>
      <c r="B30" s="21" t="s">
        <v>71</v>
      </c>
      <c r="C30" s="22" t="s">
        <v>73</v>
      </c>
      <c r="D30" s="22" t="s">
        <v>74</v>
      </c>
      <c r="E30" s="22" t="s">
        <v>38</v>
      </c>
      <c r="F30" s="23">
        <v>40</v>
      </c>
      <c r="G30" s="23"/>
      <c r="H30" s="23"/>
      <c r="I30" s="23">
        <f>F30*G30</f>
        <v>0</v>
      </c>
      <c r="J30" s="23">
        <f>H30+I30</f>
        <v>0</v>
      </c>
      <c r="K30" s="24">
        <v>0.0012</v>
      </c>
    </row>
    <row r="31" spans="1:11" s="6" customFormat="1" ht="13.5" customHeight="1">
      <c r="A31" s="35">
        <v>14</v>
      </c>
      <c r="B31" s="36" t="s">
        <v>75</v>
      </c>
      <c r="C31" s="37" t="s">
        <v>76</v>
      </c>
      <c r="D31" s="37" t="s">
        <v>77</v>
      </c>
      <c r="E31" s="37" t="s">
        <v>38</v>
      </c>
      <c r="F31" s="38">
        <v>40.8</v>
      </c>
      <c r="G31" s="38"/>
      <c r="H31" s="38">
        <f>F31*G31</f>
        <v>0</v>
      </c>
      <c r="I31" s="38"/>
      <c r="J31" s="23">
        <f>H31+I31</f>
        <v>0</v>
      </c>
      <c r="K31" s="39">
        <v>0.2856</v>
      </c>
    </row>
    <row r="32" spans="1:11" s="6" customFormat="1" ht="21" customHeight="1">
      <c r="A32" s="16"/>
      <c r="B32" s="17"/>
      <c r="C32" s="18" t="s">
        <v>78</v>
      </c>
      <c r="D32" s="18" t="s">
        <v>79</v>
      </c>
      <c r="E32" s="18"/>
      <c r="F32" s="19"/>
      <c r="G32" s="19"/>
      <c r="H32" s="19"/>
      <c r="I32" s="19"/>
      <c r="J32" s="19">
        <f>J33+J34+J35</f>
        <v>0</v>
      </c>
      <c r="K32" s="19">
        <v>0.1242236</v>
      </c>
    </row>
    <row r="33" spans="1:11" s="6" customFormat="1" ht="24" customHeight="1">
      <c r="A33" s="25">
        <v>15</v>
      </c>
      <c r="B33" s="26" t="s">
        <v>78</v>
      </c>
      <c r="C33" s="27" t="s">
        <v>80</v>
      </c>
      <c r="D33" s="27" t="s">
        <v>81</v>
      </c>
      <c r="E33" s="27" t="s">
        <v>38</v>
      </c>
      <c r="F33" s="28">
        <v>20</v>
      </c>
      <c r="G33" s="28"/>
      <c r="H33" s="28"/>
      <c r="I33" s="28">
        <f>F33*G33</f>
        <v>0</v>
      </c>
      <c r="J33" s="64">
        <f>H33+I33</f>
        <v>0</v>
      </c>
      <c r="K33" s="29">
        <v>0.0030356</v>
      </c>
    </row>
    <row r="34" spans="1:11" s="6" customFormat="1" ht="24" customHeight="1" thickBot="1">
      <c r="A34" s="34">
        <v>16</v>
      </c>
      <c r="B34" s="92" t="s">
        <v>78</v>
      </c>
      <c r="C34" s="93" t="s">
        <v>82</v>
      </c>
      <c r="D34" s="93" t="s">
        <v>83</v>
      </c>
      <c r="E34" s="93" t="s">
        <v>38</v>
      </c>
      <c r="F34" s="94">
        <v>40</v>
      </c>
      <c r="G34" s="94"/>
      <c r="H34" s="94"/>
      <c r="I34" s="98">
        <f>F34*G34</f>
        <v>0</v>
      </c>
      <c r="J34" s="99">
        <f>H34+I34</f>
        <v>0</v>
      </c>
      <c r="K34" s="100">
        <v>0.001188</v>
      </c>
    </row>
    <row r="35" spans="1:11" s="6" customFormat="1" ht="24" customHeight="1" thickBot="1">
      <c r="A35" s="97">
        <v>17</v>
      </c>
      <c r="B35" s="101" t="s">
        <v>84</v>
      </c>
      <c r="C35" s="73" t="s">
        <v>85</v>
      </c>
      <c r="D35" s="73" t="s">
        <v>86</v>
      </c>
      <c r="E35" s="73" t="s">
        <v>38</v>
      </c>
      <c r="F35" s="74">
        <v>40</v>
      </c>
      <c r="G35" s="74"/>
      <c r="H35" s="74">
        <f>F35*G35</f>
        <v>0</v>
      </c>
      <c r="I35" s="74"/>
      <c r="J35" s="75">
        <f>H35+I35</f>
        <v>0</v>
      </c>
      <c r="K35" s="76">
        <v>0.12</v>
      </c>
    </row>
    <row r="36" spans="1:11" s="6" customFormat="1" ht="21" customHeight="1" thickBot="1">
      <c r="A36" s="16"/>
      <c r="B36" s="17"/>
      <c r="C36" s="18" t="s">
        <v>87</v>
      </c>
      <c r="D36" s="18" t="s">
        <v>88</v>
      </c>
      <c r="E36" s="18"/>
      <c r="F36" s="19"/>
      <c r="G36" s="19"/>
      <c r="H36" s="19">
        <f>H41</f>
        <v>0</v>
      </c>
      <c r="I36" s="19">
        <f>I37+I38+I39+I40</f>
        <v>0</v>
      </c>
      <c r="J36" s="19">
        <f>SUM(J37:J41)</f>
        <v>0</v>
      </c>
      <c r="K36" s="19">
        <v>0.1640928</v>
      </c>
    </row>
    <row r="37" spans="1:11" s="6" customFormat="1" ht="13.5" customHeight="1">
      <c r="A37" s="25">
        <v>18</v>
      </c>
      <c r="B37" s="26" t="s">
        <v>89</v>
      </c>
      <c r="C37" s="27" t="s">
        <v>90</v>
      </c>
      <c r="D37" s="27" t="s">
        <v>91</v>
      </c>
      <c r="E37" s="27" t="s">
        <v>92</v>
      </c>
      <c r="F37" s="28">
        <v>40</v>
      </c>
      <c r="G37" s="28"/>
      <c r="H37" s="28"/>
      <c r="I37" s="28">
        <f>F37*G37</f>
        <v>0</v>
      </c>
      <c r="J37" s="64">
        <f>H37+I37</f>
        <v>0</v>
      </c>
      <c r="K37" s="29">
        <v>0</v>
      </c>
    </row>
    <row r="38" spans="1:11" s="6" customFormat="1" ht="13.5" customHeight="1">
      <c r="A38" s="30">
        <v>19</v>
      </c>
      <c r="B38" s="31" t="s">
        <v>89</v>
      </c>
      <c r="C38" s="32" t="s">
        <v>93</v>
      </c>
      <c r="D38" s="32" t="s">
        <v>94</v>
      </c>
      <c r="E38" s="32" t="s">
        <v>92</v>
      </c>
      <c r="F38" s="33">
        <v>40</v>
      </c>
      <c r="G38" s="33"/>
      <c r="H38" s="33"/>
      <c r="I38" s="62">
        <f>F38*G38</f>
        <v>0</v>
      </c>
      <c r="J38" s="45">
        <f>H38+I38</f>
        <v>0</v>
      </c>
      <c r="K38" s="90">
        <v>0.0013536</v>
      </c>
    </row>
    <row r="39" spans="1:11" s="6" customFormat="1" ht="24" customHeight="1">
      <c r="A39" s="30">
        <v>20</v>
      </c>
      <c r="B39" s="31" t="s">
        <v>89</v>
      </c>
      <c r="C39" s="32" t="s">
        <v>95</v>
      </c>
      <c r="D39" s="32" t="s">
        <v>96</v>
      </c>
      <c r="E39" s="32" t="s">
        <v>38</v>
      </c>
      <c r="F39" s="33">
        <v>40</v>
      </c>
      <c r="G39" s="33"/>
      <c r="H39" s="33"/>
      <c r="I39" s="62">
        <f>F39*G39</f>
        <v>0</v>
      </c>
      <c r="J39" s="45">
        <f>H39+I39</f>
        <v>0</v>
      </c>
      <c r="K39" s="90">
        <v>0</v>
      </c>
    </row>
    <row r="40" spans="1:11" s="6" customFormat="1" ht="13.5" customHeight="1" thickBot="1">
      <c r="A40" s="91">
        <v>21</v>
      </c>
      <c r="B40" s="92" t="s">
        <v>89</v>
      </c>
      <c r="C40" s="93" t="s">
        <v>97</v>
      </c>
      <c r="D40" s="93" t="s">
        <v>98</v>
      </c>
      <c r="E40" s="93" t="s">
        <v>38</v>
      </c>
      <c r="F40" s="94">
        <v>40</v>
      </c>
      <c r="G40" s="94"/>
      <c r="H40" s="94"/>
      <c r="I40" s="94">
        <f>F40*G40</f>
        <v>0</v>
      </c>
      <c r="J40" s="95">
        <f>H40+I40</f>
        <v>0</v>
      </c>
      <c r="K40" s="96">
        <v>0.0144192</v>
      </c>
    </row>
    <row r="41" spans="1:11" s="6" customFormat="1" ht="13.5" customHeight="1" thickBot="1">
      <c r="A41" s="71">
        <v>22</v>
      </c>
      <c r="B41" s="72" t="s">
        <v>99</v>
      </c>
      <c r="C41" s="73" t="s">
        <v>100</v>
      </c>
      <c r="D41" s="73" t="s">
        <v>101</v>
      </c>
      <c r="E41" s="73" t="s">
        <v>38</v>
      </c>
      <c r="F41" s="74">
        <v>41.2</v>
      </c>
      <c r="G41" s="74"/>
      <c r="H41" s="74">
        <f>F41*G41</f>
        <v>0</v>
      </c>
      <c r="I41" s="74"/>
      <c r="J41" s="75">
        <f>H41+I41</f>
        <v>0</v>
      </c>
      <c r="K41" s="76">
        <v>0.14832</v>
      </c>
    </row>
    <row r="42" spans="1:11" s="6" customFormat="1" ht="21" customHeight="1" thickBot="1">
      <c r="A42" s="16"/>
      <c r="B42" s="17"/>
      <c r="C42" s="18" t="s">
        <v>102</v>
      </c>
      <c r="D42" s="18" t="s">
        <v>103</v>
      </c>
      <c r="E42" s="18"/>
      <c r="F42" s="19"/>
      <c r="G42" s="19"/>
      <c r="H42" s="19">
        <f>H44</f>
        <v>0</v>
      </c>
      <c r="I42" s="19">
        <f>I43</f>
        <v>0</v>
      </c>
      <c r="J42" s="19">
        <f>J43+J44</f>
        <v>0</v>
      </c>
      <c r="K42" s="19">
        <v>1.08870608</v>
      </c>
    </row>
    <row r="43" spans="1:11" s="6" customFormat="1" ht="34.5" customHeight="1">
      <c r="A43" s="20">
        <v>23</v>
      </c>
      <c r="B43" s="21" t="s">
        <v>104</v>
      </c>
      <c r="C43" s="22" t="s">
        <v>105</v>
      </c>
      <c r="D43" s="22" t="s">
        <v>106</v>
      </c>
      <c r="E43" s="22" t="s">
        <v>38</v>
      </c>
      <c r="F43" s="23">
        <v>14</v>
      </c>
      <c r="G43" s="23"/>
      <c r="H43" s="23"/>
      <c r="I43" s="23">
        <f>F43*G43</f>
        <v>0</v>
      </c>
      <c r="J43" s="23">
        <f>H43+I43</f>
        <v>0</v>
      </c>
      <c r="K43" s="24">
        <v>0.78882608</v>
      </c>
    </row>
    <row r="44" spans="1:11" s="6" customFormat="1" ht="13.5" customHeight="1">
      <c r="A44" s="35">
        <v>24</v>
      </c>
      <c r="B44" s="36" t="s">
        <v>107</v>
      </c>
      <c r="C44" s="37" t="s">
        <v>108</v>
      </c>
      <c r="D44" s="37" t="s">
        <v>109</v>
      </c>
      <c r="E44" s="37" t="s">
        <v>38</v>
      </c>
      <c r="F44" s="38">
        <v>14.28</v>
      </c>
      <c r="G44" s="38"/>
      <c r="H44" s="38">
        <f>F44*G44</f>
        <v>0</v>
      </c>
      <c r="I44" s="38"/>
      <c r="J44" s="23">
        <f>H44+I44</f>
        <v>0</v>
      </c>
      <c r="K44" s="39">
        <v>0.29988</v>
      </c>
    </row>
    <row r="45" spans="1:11" s="6" customFormat="1" ht="21" customHeight="1">
      <c r="A45" s="16"/>
      <c r="B45" s="17"/>
      <c r="C45" s="18" t="s">
        <v>110</v>
      </c>
      <c r="D45" s="18" t="s">
        <v>111</v>
      </c>
      <c r="E45" s="18"/>
      <c r="F45" s="19"/>
      <c r="G45" s="19"/>
      <c r="H45" s="19"/>
      <c r="I45" s="19">
        <f>I46</f>
        <v>0</v>
      </c>
      <c r="J45" s="19">
        <f>J46</f>
        <v>0</v>
      </c>
      <c r="K45" s="19">
        <v>0.14259236</v>
      </c>
    </row>
    <row r="46" spans="1:11" s="6" customFormat="1" ht="34.5" customHeight="1">
      <c r="A46" s="20">
        <v>25</v>
      </c>
      <c r="B46" s="21" t="s">
        <v>110</v>
      </c>
      <c r="C46" s="22" t="s">
        <v>112</v>
      </c>
      <c r="D46" s="22" t="s">
        <v>113</v>
      </c>
      <c r="E46" s="22" t="s">
        <v>38</v>
      </c>
      <c r="F46" s="23">
        <v>235</v>
      </c>
      <c r="G46" s="23"/>
      <c r="H46" s="23"/>
      <c r="I46" s="23">
        <f>F46*G46</f>
        <v>0</v>
      </c>
      <c r="J46" s="23">
        <f>H46+I46</f>
        <v>0</v>
      </c>
      <c r="K46" s="24">
        <v>0.14259236</v>
      </c>
    </row>
    <row r="47" spans="1:11" s="6" customFormat="1" ht="21" customHeight="1" thickBot="1">
      <c r="A47" s="16"/>
      <c r="B47" s="17"/>
      <c r="C47" s="18" t="s">
        <v>114</v>
      </c>
      <c r="D47" s="18" t="s">
        <v>115</v>
      </c>
      <c r="E47" s="18"/>
      <c r="F47" s="19"/>
      <c r="G47" s="19"/>
      <c r="H47" s="19"/>
      <c r="I47" s="19">
        <f>I48</f>
        <v>0</v>
      </c>
      <c r="J47" s="19">
        <f>J48</f>
        <v>0</v>
      </c>
      <c r="K47" s="19">
        <v>0.1920345</v>
      </c>
    </row>
    <row r="48" spans="1:11" s="6" customFormat="1" ht="34.5" customHeight="1" thickBot="1">
      <c r="A48" s="77">
        <v>27</v>
      </c>
      <c r="B48" s="78" t="s">
        <v>114</v>
      </c>
      <c r="C48" s="79" t="s">
        <v>116</v>
      </c>
      <c r="D48" s="79" t="s">
        <v>117</v>
      </c>
      <c r="E48" s="79" t="s">
        <v>38</v>
      </c>
      <c r="F48" s="75">
        <v>480</v>
      </c>
      <c r="G48" s="75"/>
      <c r="H48" s="75"/>
      <c r="I48" s="75">
        <f>F48*G48</f>
        <v>0</v>
      </c>
      <c r="J48" s="75">
        <f>H48+I48</f>
        <v>0</v>
      </c>
      <c r="K48" s="89">
        <v>0.094392</v>
      </c>
    </row>
    <row r="49" spans="1:11" s="6" customFormat="1" ht="21" customHeight="1">
      <c r="A49" s="40"/>
      <c r="B49" s="41"/>
      <c r="C49" s="42"/>
      <c r="D49" s="42" t="s">
        <v>119</v>
      </c>
      <c r="E49" s="42"/>
      <c r="F49" s="43"/>
      <c r="G49" s="43"/>
      <c r="H49" s="43"/>
      <c r="I49" s="43"/>
      <c r="J49" s="43">
        <f>J10+J23</f>
        <v>0</v>
      </c>
      <c r="K49" s="43">
        <v>48.57557946</v>
      </c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Martiš</dc:creator>
  <cp:keywords/>
  <dc:description/>
  <cp:lastModifiedBy>Obec Beckov</cp:lastModifiedBy>
  <cp:lastPrinted>2018-05-17T12:06:35Z</cp:lastPrinted>
  <dcterms:modified xsi:type="dcterms:W3CDTF">2018-05-17T12:09:02Z</dcterms:modified>
  <cp:category/>
  <cp:version/>
  <cp:contentType/>
  <cp:contentStatus/>
</cp:coreProperties>
</file>